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RORAČUN 2026\FINANCIJSKI PLAN 2026-2028\ZA UV - usvojeno\"/>
    </mc:Choice>
  </mc:AlternateContent>
  <xr:revisionPtr revIDLastSave="0" documentId="13_ncr:1_{2A047AED-4A16-4FE6-A7DC-290307830295}" xr6:coauthVersionLast="47" xr6:coauthVersionMax="47" xr10:uidLastSave="{00000000-0000-0000-0000-000000000000}"/>
  <bookViews>
    <workbookView xWindow="-120" yWindow="-120" windowWidth="38640" windowHeight="21240" xr2:uid="{964C5A15-09B2-4D80-8C57-F225363D2E7D}"/>
  </bookViews>
  <sheets>
    <sheet name="Sheet1" sheetId="1" r:id="rId1"/>
  </sheets>
  <definedNames>
    <definedName name="_xlnm._FilterDatabase" localSheetId="0" hidden="1">Sheet1!$A$1:$I$149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F30" i="1"/>
  <c r="E30" i="1"/>
  <c r="D30" i="1"/>
  <c r="C30" i="1"/>
  <c r="D57" i="1"/>
  <c r="G57" i="1"/>
  <c r="F57" i="1"/>
  <c r="E57" i="1"/>
  <c r="C57" i="1"/>
  <c r="G55" i="1"/>
  <c r="F55" i="1"/>
  <c r="E55" i="1"/>
  <c r="D55" i="1"/>
  <c r="C55" i="1"/>
  <c r="G144" i="1"/>
  <c r="F144" i="1"/>
  <c r="E144" i="1"/>
  <c r="D144" i="1"/>
  <c r="C144" i="1"/>
  <c r="C96" i="1"/>
  <c r="D96" i="1"/>
  <c r="D103" i="1"/>
  <c r="E103" i="1"/>
  <c r="F103" i="1"/>
  <c r="G103" i="1"/>
  <c r="C103" i="1"/>
  <c r="G74" i="1"/>
  <c r="F74" i="1"/>
  <c r="E74" i="1"/>
  <c r="D74" i="1"/>
  <c r="C74" i="1"/>
  <c r="G71" i="1"/>
  <c r="F71" i="1"/>
  <c r="E71" i="1"/>
  <c r="D71" i="1"/>
  <c r="C71" i="1"/>
  <c r="D45" i="1"/>
  <c r="E45" i="1"/>
  <c r="F45" i="1"/>
  <c r="G45" i="1"/>
  <c r="C45" i="1"/>
  <c r="F70" i="1" l="1"/>
  <c r="G70" i="1"/>
  <c r="C70" i="1"/>
  <c r="E70" i="1"/>
  <c r="D70" i="1"/>
  <c r="D53" i="1"/>
  <c r="D52" i="1" s="1"/>
  <c r="E53" i="1"/>
  <c r="E52" i="1" s="1"/>
  <c r="F53" i="1"/>
  <c r="F52" i="1" s="1"/>
  <c r="G53" i="1"/>
  <c r="G52" i="1" s="1"/>
  <c r="C53" i="1"/>
  <c r="C52" i="1" s="1"/>
  <c r="D123" i="1"/>
  <c r="E123" i="1"/>
  <c r="F123" i="1"/>
  <c r="G123" i="1"/>
  <c r="C123" i="1"/>
  <c r="C78" i="1" l="1"/>
  <c r="C77" i="1" s="1"/>
  <c r="D82" i="1"/>
  <c r="E82" i="1"/>
  <c r="F82" i="1"/>
  <c r="G82" i="1"/>
  <c r="D86" i="1"/>
  <c r="E86" i="1"/>
  <c r="F86" i="1"/>
  <c r="G86" i="1"/>
  <c r="D139" i="1"/>
  <c r="E139" i="1"/>
  <c r="F139" i="1"/>
  <c r="G139" i="1"/>
  <c r="D134" i="1"/>
  <c r="D133" i="1" s="1"/>
  <c r="E134" i="1"/>
  <c r="F134" i="1"/>
  <c r="F133" i="1" s="1"/>
  <c r="G134" i="1"/>
  <c r="G133" i="1" s="1"/>
  <c r="D32" i="1"/>
  <c r="F32" i="1"/>
  <c r="G32" i="1"/>
  <c r="C32" i="1"/>
  <c r="C24" i="1"/>
  <c r="E133" i="1" l="1"/>
  <c r="C139" i="1"/>
  <c r="C134" i="1"/>
  <c r="G127" i="1"/>
  <c r="F127" i="1"/>
  <c r="E127" i="1"/>
  <c r="D127" i="1"/>
  <c r="C127" i="1"/>
  <c r="G117" i="1"/>
  <c r="F117" i="1"/>
  <c r="E117" i="1"/>
  <c r="D117" i="1"/>
  <c r="C117" i="1"/>
  <c r="G110" i="1"/>
  <c r="F110" i="1"/>
  <c r="E110" i="1"/>
  <c r="D110" i="1"/>
  <c r="C110" i="1"/>
  <c r="G96" i="1"/>
  <c r="G95" i="1" s="1"/>
  <c r="F96" i="1"/>
  <c r="E96" i="1"/>
  <c r="G90" i="1"/>
  <c r="F90" i="1"/>
  <c r="E90" i="1"/>
  <c r="D90" i="1"/>
  <c r="C90" i="1"/>
  <c r="C89" i="1" s="1"/>
  <c r="G85" i="1"/>
  <c r="D85" i="1"/>
  <c r="C86" i="1"/>
  <c r="C85" i="1" s="1"/>
  <c r="F85" i="1"/>
  <c r="E85" i="1"/>
  <c r="G81" i="1"/>
  <c r="F81" i="1"/>
  <c r="D81" i="1"/>
  <c r="C82" i="1"/>
  <c r="C81" i="1" s="1"/>
  <c r="E81" i="1"/>
  <c r="G78" i="1"/>
  <c r="G77" i="1" s="1"/>
  <c r="F78" i="1"/>
  <c r="F77" i="1" s="1"/>
  <c r="E78" i="1"/>
  <c r="E77" i="1" s="1"/>
  <c r="D78" i="1"/>
  <c r="D77" i="1" s="1"/>
  <c r="G65" i="1"/>
  <c r="F65" i="1"/>
  <c r="E65" i="1"/>
  <c r="D65" i="1"/>
  <c r="C65" i="1"/>
  <c r="G61" i="1"/>
  <c r="F61" i="1"/>
  <c r="E61" i="1"/>
  <c r="D61" i="1"/>
  <c r="C61" i="1"/>
  <c r="G50" i="1"/>
  <c r="G49" i="1" s="1"/>
  <c r="F50" i="1"/>
  <c r="F49" i="1" s="1"/>
  <c r="E50" i="1"/>
  <c r="E49" i="1" s="1"/>
  <c r="D50" i="1"/>
  <c r="D49" i="1" s="1"/>
  <c r="C50" i="1"/>
  <c r="C49" i="1" s="1"/>
  <c r="G41" i="1"/>
  <c r="F41" i="1"/>
  <c r="E41" i="1"/>
  <c r="D41" i="1"/>
  <c r="C41" i="1"/>
  <c r="G38" i="1"/>
  <c r="G37" i="1" s="1"/>
  <c r="F38" i="1"/>
  <c r="F37" i="1" s="1"/>
  <c r="E38" i="1"/>
  <c r="E37" i="1" s="1"/>
  <c r="D38" i="1"/>
  <c r="D37" i="1" s="1"/>
  <c r="C38" i="1"/>
  <c r="C37" i="1" s="1"/>
  <c r="G35" i="1"/>
  <c r="G34" i="1" s="1"/>
  <c r="F35" i="1"/>
  <c r="F34" i="1" s="1"/>
  <c r="E35" i="1"/>
  <c r="E34" i="1" s="1"/>
  <c r="D35" i="1"/>
  <c r="D34" i="1" s="1"/>
  <c r="C35" i="1"/>
  <c r="C34" i="1" s="1"/>
  <c r="G28" i="1"/>
  <c r="F28" i="1"/>
  <c r="E28" i="1"/>
  <c r="D28" i="1"/>
  <c r="C28" i="1"/>
  <c r="G24" i="1"/>
  <c r="G5" i="1" s="1"/>
  <c r="F24" i="1"/>
  <c r="F5" i="1" s="1"/>
  <c r="E24" i="1"/>
  <c r="E5" i="1" s="1"/>
  <c r="D24" i="1"/>
  <c r="G22" i="1"/>
  <c r="G4" i="1" s="1"/>
  <c r="F22" i="1"/>
  <c r="F4" i="1" s="1"/>
  <c r="E22" i="1"/>
  <c r="E4" i="1" s="1"/>
  <c r="D22" i="1"/>
  <c r="C22" i="1"/>
  <c r="C4" i="1" s="1"/>
  <c r="G16" i="1"/>
  <c r="F16" i="1"/>
  <c r="E16" i="1"/>
  <c r="E15" i="1" s="1"/>
  <c r="D16" i="1"/>
  <c r="D15" i="1" s="1"/>
  <c r="C16" i="1"/>
  <c r="C95" i="1" l="1"/>
  <c r="F15" i="1"/>
  <c r="C15" i="1"/>
  <c r="G15" i="1"/>
  <c r="D95" i="1"/>
  <c r="F95" i="1"/>
  <c r="E95" i="1"/>
  <c r="C133" i="1"/>
  <c r="D40" i="1"/>
  <c r="E40" i="1"/>
  <c r="E13" i="1"/>
  <c r="F40" i="1"/>
  <c r="F13" i="1"/>
  <c r="C40" i="1"/>
  <c r="C13" i="1"/>
  <c r="G40" i="1"/>
  <c r="G13" i="1"/>
  <c r="D89" i="1"/>
  <c r="D14" i="1"/>
  <c r="F89" i="1"/>
  <c r="F12" i="1"/>
  <c r="G89" i="1"/>
  <c r="G12" i="1"/>
  <c r="E89" i="1"/>
  <c r="E12" i="1"/>
  <c r="F2" i="1"/>
  <c r="C2" i="1"/>
  <c r="C14" i="1" s="1"/>
  <c r="G2" i="1"/>
  <c r="D122" i="1"/>
  <c r="F60" i="1"/>
  <c r="D60" i="1"/>
  <c r="G60" i="1"/>
  <c r="E122" i="1"/>
  <c r="C122" i="1"/>
  <c r="C60" i="1"/>
  <c r="G122" i="1"/>
  <c r="E60" i="1"/>
  <c r="F122" i="1"/>
  <c r="G149" i="1" l="1"/>
  <c r="F149" i="1"/>
  <c r="F14" i="1"/>
  <c r="D149" i="1"/>
  <c r="C149" i="1"/>
  <c r="E149" i="1"/>
  <c r="E14" i="1"/>
  <c r="G14" i="1"/>
</calcChain>
</file>

<file path=xl/sharedStrings.xml><?xml version="1.0" encoding="utf-8"?>
<sst xmlns="http://schemas.openxmlformats.org/spreadsheetml/2006/main" count="169" uniqueCount="57">
  <si>
    <t xml:space="preserve">BROJČANA OZNAKA PRORAČUNSKOG KORISNIKA </t>
  </si>
  <si>
    <t xml:space="preserve">NAZIV PRORAČUNSKOG KORISNIKA </t>
  </si>
  <si>
    <t>PROJEKCIJA 
ZA 2027.</t>
  </si>
  <si>
    <t>Opći prihodi i primici</t>
  </si>
  <si>
    <t>Sredstva učešća za pomoći</t>
  </si>
  <si>
    <t>Vlastiti prihodi</t>
  </si>
  <si>
    <t>Ostali prihodi za posebne namjene</t>
  </si>
  <si>
    <t>Instrumenti Europskog gospodarskog prostora i ostali instrumenti</t>
  </si>
  <si>
    <t>Inozemne donacije</t>
  </si>
  <si>
    <t>CARNET</t>
  </si>
  <si>
    <t>A628009</t>
  </si>
  <si>
    <t>ADMINISTRACIJA I UPRAVLJANJE HRVATSKE AKADEMSKE I ISTRAŽIVAČKE MREŽE CARNET</t>
  </si>
  <si>
    <t>Rashodi za zaposlene</t>
  </si>
  <si>
    <t>Materijalni rashodi</t>
  </si>
  <si>
    <t>Financijski rashodi</t>
  </si>
  <si>
    <t>Naknade građanima i kućanstvima na temelju osiguranja i druge naknade</t>
  </si>
  <si>
    <t>Ostali rashodi</t>
  </si>
  <si>
    <t>Rashodi za nabavu proizvedene dugotrajne imovine</t>
  </si>
  <si>
    <t>A628011</t>
  </si>
  <si>
    <t>PROGRAM TELEKOMUNIKACIJSKIH KAPACITETA ZA MREŽU CARNET</t>
  </si>
  <si>
    <t>A628015</t>
  </si>
  <si>
    <t>UKLJUČIVANJE MREŽE CARNETA U PAN-EUROPSKE AKADEMSKE I ISTRAŽIVAČKE MREŽE</t>
  </si>
  <si>
    <t>A628068</t>
  </si>
  <si>
    <t>SUDJELOVANJE NA IZGRADNJI, TESTIRANJU I RAZVOJU OKOSNICE PAN-EUROPSKE RAČUNALNO KOMUNIKACIJSKE MREŽE</t>
  </si>
  <si>
    <t>A628070</t>
  </si>
  <si>
    <t>PROGRAM OBJEDINJAVANJA I ODRŽAVANJA NACIONALNIH INFORMACIJSKIH SERVISA I E-ŠKOLA</t>
  </si>
  <si>
    <t>A628074</t>
  </si>
  <si>
    <t>PROGRAMI ZAJEDNICE</t>
  </si>
  <si>
    <t>A628090</t>
  </si>
  <si>
    <t>UNAPRJEĐENJE JEDNAKIH MOGUĆNOSTI U OBRAZOVANJU ZA UČENIKE S TEŠKOĆAMA U RAZVOJU</t>
  </si>
  <si>
    <t>Pomoći dane u inozemstvo i unutar općeg proračuna</t>
  </si>
  <si>
    <t>A628091</t>
  </si>
  <si>
    <t>OBRAZOVANJE U RURALNIM PODRUČJIMA</t>
  </si>
  <si>
    <t>K406669</t>
  </si>
  <si>
    <t>CARNET - ZAJEDNIČKA RK INFRASTRUKTURA</t>
  </si>
  <si>
    <t>Rashodi za nabavu neproizvedene dugotrajne imovine</t>
  </si>
  <si>
    <t>K628069</t>
  </si>
  <si>
    <t>ULAGANJE U OPREMU ZA ODRŽAVANJE NACIONALNIH I INFORMACIJSKIH SERVISA</t>
  </si>
  <si>
    <t>K628093</t>
  </si>
  <si>
    <t>DIGITALNA PREOBRAZBA VISOKOG OBRAZOVANJA E-SVEUČILIŠTA</t>
  </si>
  <si>
    <t>K628095</t>
  </si>
  <si>
    <t>HRVATSKA KVANTNA KOMUNIKACIJSKA INFRASTRUKTURA - CRO QCI - NPOO</t>
  </si>
  <si>
    <t>K628100</t>
  </si>
  <si>
    <t>PROGRAM UČINKOVITI LJUDSKI POTENCIJALI 2021.-2027., PRIORITET 2</t>
  </si>
  <si>
    <t>K628101</t>
  </si>
  <si>
    <t>USPOSTAVA NACIONALNOG KOORDINACIJSKOG SREDIŠTA ZA INDUSTRIJU, TEHNOLOGIJU I ISTRAŽIVANJA U PODRUČJU KIBERNETIČKE SIGURNOSTI</t>
  </si>
  <si>
    <t>IZVRŠENJE
2024.</t>
  </si>
  <si>
    <t>TEKUĆI PLAN
2025.</t>
  </si>
  <si>
    <t>PLAN 
ZA 2026.</t>
  </si>
  <si>
    <t>PROJEKCIJA 
ZA 2028.</t>
  </si>
  <si>
    <t>Programi Unije</t>
  </si>
  <si>
    <t>A628102</t>
  </si>
  <si>
    <t>CEF IMPLEMENTACIJA, INTEGRACIJA I UPRAVLJANJE KVANTNOM KOMUNIKACIJSKOM MREŽOM - QUGNOPS</t>
  </si>
  <si>
    <t>Ostale refundacije iz sredstava EU</t>
  </si>
  <si>
    <t xml:space="preserve">Ostale pomoći </t>
  </si>
  <si>
    <t>Europski socialni fond plus</t>
  </si>
  <si>
    <t>Mehanizam za oporavak i otpornost - bespovratna sredstva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</si>
</sst>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</borders>
  <cellStyleXfs count="4">
    <xf numFmtId="0" fontId="0" fillId="0" borderId="0"/>
    <xf numFmtId="0" fontId="3" fillId="2" borderId="3" applyNumberFormat="0" applyProtection="0">
      <alignment horizontal="left" vertical="center" indent="1"/>
    </xf>
    <xf numFmtId="0" fontId="5" fillId="3" borderId="7" applyNumberFormat="0" applyProtection="0">
      <alignment horizontal="left" vertical="center" wrapText="1" indent="1"/>
    </xf>
    <xf numFmtId="0" fontId="5" fillId="7" borderId="7" applyNumberFormat="0" applyProtection="0">
      <alignment horizontal="left" vertical="center" wrapText="1" indent="1"/>
    </xf>
  </cellStyleXfs>
  <cellXfs count="71">
    <xf numFmtId="0" fontId="0" fillId="0" borderId="0" xfId="0"/>
    <xf numFmtId="0" fontId="1" fillId="0" borderId="1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horizontal="center" vertical="center" wrapText="1"/>
    </xf>
    <xf numFmtId="3" fontId="2" fillId="0" borderId="2" xfId="0" quotePrefix="1" applyNumberFormat="1" applyFont="1" applyBorder="1" applyAlignment="1">
      <alignment horizontal="center" vertical="center" wrapText="1"/>
    </xf>
    <xf numFmtId="3" fontId="2" fillId="0" borderId="1" xfId="0" quotePrefix="1" applyNumberFormat="1" applyFont="1" applyBorder="1" applyAlignment="1">
      <alignment horizontal="center" vertical="center" wrapText="1"/>
    </xf>
    <xf numFmtId="0" fontId="3" fillId="0" borderId="4" xfId="1" quotePrefix="1" applyFill="1" applyBorder="1">
      <alignment horizontal="left" vertical="center" indent="1"/>
    </xf>
    <xf numFmtId="3" fontId="4" fillId="0" borderId="1" xfId="1" quotePrefix="1" applyNumberFormat="1" applyFont="1" applyFill="1" applyBorder="1" applyAlignment="1">
      <alignment horizontal="right" vertical="center" indent="1"/>
    </xf>
    <xf numFmtId="0" fontId="3" fillId="0" borderId="6" xfId="1" quotePrefix="1" applyFill="1" applyBorder="1">
      <alignment horizontal="left" vertical="center" indent="1"/>
    </xf>
    <xf numFmtId="0" fontId="3" fillId="0" borderId="1" xfId="1" quotePrefix="1" applyFill="1" applyBorder="1" applyAlignment="1">
      <alignment horizontal="left" vertical="center" indent="7"/>
    </xf>
    <xf numFmtId="0" fontId="3" fillId="0" borderId="1" xfId="1" quotePrefix="1" applyFill="1" applyBorder="1">
      <alignment horizontal="left" vertical="center" indent="1"/>
    </xf>
    <xf numFmtId="0" fontId="6" fillId="4" borderId="8" xfId="2" quotePrefix="1" applyFont="1" applyFill="1" applyBorder="1" applyAlignment="1">
      <alignment vertical="center"/>
    </xf>
    <xf numFmtId="0" fontId="6" fillId="4" borderId="9" xfId="2" quotePrefix="1" applyFont="1" applyFill="1" applyBorder="1" applyAlignment="1">
      <alignment horizontal="left" vertical="center" indent="1"/>
    </xf>
    <xf numFmtId="4" fontId="7" fillId="4" borderId="9" xfId="2" quotePrefix="1" applyNumberFormat="1" applyFont="1" applyFill="1" applyBorder="1" applyAlignment="1">
      <alignment horizontal="right" vertical="center" indent="1"/>
    </xf>
    <xf numFmtId="3" fontId="7" fillId="4" borderId="9" xfId="2" quotePrefix="1" applyNumberFormat="1" applyFont="1" applyFill="1" applyBorder="1" applyAlignment="1">
      <alignment horizontal="right" vertical="center" indent="1"/>
    </xf>
    <xf numFmtId="0" fontId="7" fillId="5" borderId="3" xfId="1" quotePrefix="1" applyFont="1" applyFill="1" applyAlignment="1">
      <alignment vertical="center"/>
    </xf>
    <xf numFmtId="0" fontId="7" fillId="5" borderId="4" xfId="1" quotePrefix="1" applyFont="1" applyFill="1" applyBorder="1">
      <alignment horizontal="left" vertical="center" indent="1"/>
    </xf>
    <xf numFmtId="4" fontId="7" fillId="5" borderId="4" xfId="1" quotePrefix="1" applyNumberFormat="1" applyFont="1" applyFill="1" applyBorder="1" applyAlignment="1">
      <alignment horizontal="right" vertical="center" indent="1"/>
    </xf>
    <xf numFmtId="3" fontId="7" fillId="5" borderId="4" xfId="1" quotePrefix="1" applyNumberFormat="1" applyFont="1" applyFill="1" applyBorder="1" applyAlignment="1">
      <alignment horizontal="right" vertical="center" indent="1"/>
    </xf>
    <xf numFmtId="0" fontId="8" fillId="6" borderId="3" xfId="1" quotePrefix="1" applyFont="1" applyFill="1" applyAlignment="1">
      <alignment horizontal="left" vertical="center"/>
    </xf>
    <xf numFmtId="0" fontId="8" fillId="6" borderId="4" xfId="1" quotePrefix="1" applyFont="1" applyFill="1" applyBorder="1">
      <alignment horizontal="left" vertical="center" indent="1"/>
    </xf>
    <xf numFmtId="4" fontId="9" fillId="6" borderId="2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0" fontId="3" fillId="0" borderId="3" xfId="1" quotePrefix="1" applyNumberFormat="1" applyFill="1" applyAlignment="1">
      <alignment horizontal="left" vertical="center" indent="7"/>
    </xf>
    <xf numFmtId="4" fontId="10" fillId="0" borderId="2" xfId="0" applyNumberFormat="1" applyFont="1" applyBorder="1"/>
    <xf numFmtId="3" fontId="10" fillId="0" borderId="1" xfId="0" applyNumberFormat="1" applyFont="1" applyBorder="1"/>
    <xf numFmtId="0" fontId="8" fillId="6" borderId="3" xfId="1" quotePrefix="1" applyNumberFormat="1" applyFont="1" applyFill="1" applyAlignment="1">
      <alignment horizontal="left" vertical="center"/>
    </xf>
    <xf numFmtId="0" fontId="3" fillId="0" borderId="1" xfId="1" quotePrefix="1" applyNumberFormat="1" applyFill="1" applyBorder="1" applyAlignment="1">
      <alignment horizontal="left" vertical="center" indent="7"/>
    </xf>
    <xf numFmtId="4" fontId="10" fillId="0" borderId="1" xfId="0" applyNumberFormat="1" applyFont="1" applyBorder="1"/>
    <xf numFmtId="4" fontId="9" fillId="6" borderId="1" xfId="0" applyNumberFormat="1" applyFont="1" applyFill="1" applyBorder="1"/>
    <xf numFmtId="4" fontId="7" fillId="5" borderId="10" xfId="1" quotePrefix="1" applyNumberFormat="1" applyFont="1" applyFill="1" applyBorder="1" applyAlignment="1">
      <alignment horizontal="right" vertical="center" indent="1"/>
    </xf>
    <xf numFmtId="3" fontId="7" fillId="5" borderId="10" xfId="1" quotePrefix="1" applyNumberFormat="1" applyFont="1" applyFill="1" applyBorder="1" applyAlignment="1">
      <alignment horizontal="right" vertical="center" indent="1"/>
    </xf>
    <xf numFmtId="3" fontId="10" fillId="0" borderId="0" xfId="0" applyNumberFormat="1" applyFont="1"/>
    <xf numFmtId="0" fontId="3" fillId="0" borderId="5" xfId="1" quotePrefix="1" applyNumberFormat="1" applyFill="1" applyBorder="1" applyAlignment="1">
      <alignment horizontal="left" vertical="center" indent="7"/>
    </xf>
    <xf numFmtId="4" fontId="10" fillId="0" borderId="11" xfId="0" applyNumberFormat="1" applyFont="1" applyBorder="1"/>
    <xf numFmtId="3" fontId="10" fillId="0" borderId="11" xfId="0" applyNumberFormat="1" applyFont="1" applyBorder="1"/>
    <xf numFmtId="0" fontId="7" fillId="5" borderId="1" xfId="1" quotePrefix="1" applyFont="1" applyFill="1" applyBorder="1" applyAlignment="1">
      <alignment vertical="center"/>
    </xf>
    <xf numFmtId="0" fontId="7" fillId="5" borderId="1" xfId="1" quotePrefix="1" applyFont="1" applyFill="1" applyBorder="1">
      <alignment horizontal="left" vertical="center" indent="1"/>
    </xf>
    <xf numFmtId="3" fontId="7" fillId="5" borderId="1" xfId="1" quotePrefix="1" applyNumberFormat="1" applyFont="1" applyFill="1" applyBorder="1" applyAlignment="1">
      <alignment horizontal="right" vertical="center" indent="1"/>
    </xf>
    <xf numFmtId="0" fontId="8" fillId="6" borderId="12" xfId="1" quotePrefix="1" applyFont="1" applyFill="1" applyBorder="1" applyAlignment="1">
      <alignment horizontal="left" vertical="center"/>
    </xf>
    <xf numFmtId="0" fontId="8" fillId="6" borderId="10" xfId="1" quotePrefix="1" applyFont="1" applyFill="1" applyBorder="1">
      <alignment horizontal="left" vertical="center" indent="1"/>
    </xf>
    <xf numFmtId="4" fontId="9" fillId="6" borderId="13" xfId="0" applyNumberFormat="1" applyFont="1" applyFill="1" applyBorder="1"/>
    <xf numFmtId="3" fontId="9" fillId="6" borderId="13" xfId="0" applyNumberFormat="1" applyFont="1" applyFill="1" applyBorder="1"/>
    <xf numFmtId="0" fontId="3" fillId="0" borderId="14" xfId="1" quotePrefix="1" applyNumberFormat="1" applyFill="1" applyBorder="1" applyAlignment="1">
      <alignment horizontal="left" vertical="center" indent="7"/>
    </xf>
    <xf numFmtId="4" fontId="7" fillId="5" borderId="1" xfId="1" quotePrefix="1" applyNumberFormat="1" applyFont="1" applyFill="1" applyBorder="1" applyAlignment="1">
      <alignment horizontal="right" vertical="center" indent="1"/>
    </xf>
    <xf numFmtId="4" fontId="9" fillId="6" borderId="13" xfId="0" applyNumberFormat="1" applyFont="1" applyFill="1" applyBorder="1" applyAlignment="1">
      <alignment horizontal="right"/>
    </xf>
    <xf numFmtId="3" fontId="9" fillId="6" borderId="13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0" fontId="8" fillId="6" borderId="1" xfId="1" quotePrefix="1" applyFont="1" applyFill="1" applyBorder="1" applyAlignment="1">
      <alignment horizontal="left" vertical="center"/>
    </xf>
    <xf numFmtId="4" fontId="10" fillId="0" borderId="11" xfId="0" applyNumberFormat="1" applyFont="1" applyBorder="1" applyAlignment="1">
      <alignment horizontal="right"/>
    </xf>
    <xf numFmtId="3" fontId="10" fillId="0" borderId="11" xfId="0" applyNumberFormat="1" applyFont="1" applyBorder="1" applyAlignment="1">
      <alignment horizontal="right"/>
    </xf>
    <xf numFmtId="4" fontId="7" fillId="5" borderId="4" xfId="1" quotePrefix="1" applyNumberFormat="1" applyFont="1" applyFill="1" applyBorder="1" applyAlignment="1">
      <alignment vertical="center"/>
    </xf>
    <xf numFmtId="3" fontId="7" fillId="5" borderId="4" xfId="1" quotePrefix="1" applyNumberFormat="1" applyFont="1" applyFill="1" applyBorder="1" applyAlignment="1">
      <alignment vertical="center"/>
    </xf>
    <xf numFmtId="0" fontId="7" fillId="5" borderId="12" xfId="1" quotePrefix="1" applyFont="1" applyFill="1" applyBorder="1" applyAlignment="1">
      <alignment vertical="center"/>
    </xf>
    <xf numFmtId="4" fontId="7" fillId="5" borderId="10" xfId="1" quotePrefix="1" applyNumberFormat="1" applyFont="1" applyFill="1" applyBorder="1" applyAlignment="1">
      <alignment vertical="center"/>
    </xf>
    <xf numFmtId="3" fontId="7" fillId="5" borderId="10" xfId="1" quotePrefix="1" applyNumberFormat="1" applyFont="1" applyFill="1" applyBorder="1" applyAlignment="1">
      <alignment vertical="center"/>
    </xf>
    <xf numFmtId="4" fontId="7" fillId="5" borderId="1" xfId="1" quotePrefix="1" applyNumberFormat="1" applyFont="1" applyFill="1" applyBorder="1" applyAlignment="1">
      <alignment vertical="center"/>
    </xf>
    <xf numFmtId="0" fontId="8" fillId="6" borderId="1" xfId="1" quotePrefix="1" applyFont="1" applyFill="1" applyBorder="1">
      <alignment horizontal="left" vertical="center" indent="1"/>
    </xf>
    <xf numFmtId="4" fontId="10" fillId="0" borderId="0" xfId="0" applyNumberFormat="1" applyFont="1"/>
    <xf numFmtId="0" fontId="11" fillId="0" borderId="0" xfId="0" applyFont="1"/>
    <xf numFmtId="49" fontId="0" fillId="0" borderId="0" xfId="0" applyNumberFormat="1"/>
    <xf numFmtId="49" fontId="4" fillId="0" borderId="0" xfId="1" applyNumberFormat="1" applyFont="1" applyFill="1" applyBorder="1" applyAlignment="1">
      <alignment horizontal="right" vertical="center" indent="1"/>
    </xf>
    <xf numFmtId="4" fontId="0" fillId="0" borderId="0" xfId="0" applyNumberFormat="1"/>
    <xf numFmtId="4" fontId="4" fillId="0" borderId="1" xfId="1" quotePrefix="1" applyNumberFormat="1" applyFont="1" applyFill="1" applyBorder="1" applyAlignment="1">
      <alignment horizontal="right" vertical="center" indent="1"/>
    </xf>
    <xf numFmtId="3" fontId="9" fillId="0" borderId="1" xfId="0" applyNumberFormat="1" applyFont="1" applyBorder="1"/>
    <xf numFmtId="3" fontId="10" fillId="0" borderId="2" xfId="0" applyNumberFormat="1" applyFont="1" applyBorder="1"/>
    <xf numFmtId="3" fontId="11" fillId="0" borderId="0" xfId="0" applyNumberFormat="1" applyFont="1"/>
    <xf numFmtId="0" fontId="7" fillId="4" borderId="1" xfId="1" quotePrefix="1" applyFont="1" applyFill="1" applyBorder="1" applyAlignment="1">
      <alignment vertical="center"/>
    </xf>
    <xf numFmtId="0" fontId="7" fillId="4" borderId="1" xfId="1" quotePrefix="1" applyFont="1" applyFill="1" applyBorder="1">
      <alignment horizontal="left" vertical="center" indent="1"/>
    </xf>
  </cellXfs>
  <cellStyles count="4">
    <cellStyle name="Normal" xfId="0" builtinId="0"/>
    <cellStyle name="SAPBEXHLevel2" xfId="2" xr:uid="{C02444B6-FAD8-484F-9124-7D356B81D6FB}"/>
    <cellStyle name="SAPBEXHLevel3" xfId="3" xr:uid="{F9EE57EC-1DD7-4E32-9511-CE260F77AC8F}"/>
    <cellStyle name="SAPBEXHLevel3 2" xfId="1" xr:uid="{330A1EBE-B6CC-46CD-9690-C01840A515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2E91B-A4C5-4D63-A8F2-573EAF1BB677}">
  <dimension ref="A1:I150"/>
  <sheetViews>
    <sheetView tabSelected="1" topLeftCell="A85" workbookViewId="0">
      <selection activeCell="J12" sqref="J12"/>
    </sheetView>
  </sheetViews>
  <sheetFormatPr defaultRowHeight="15" x14ac:dyDescent="0.25"/>
  <cols>
    <col min="1" max="1" width="17.7109375" customWidth="1"/>
    <col min="2" max="2" width="64.140625" customWidth="1"/>
    <col min="3" max="3" width="19.140625" style="60" customWidth="1"/>
    <col min="4" max="7" width="15.140625" style="33" customWidth="1"/>
    <col min="9" max="9" width="21.42578125" bestFit="1" customWidth="1"/>
    <col min="10" max="10" width="14" bestFit="1" customWidth="1"/>
  </cols>
  <sheetData>
    <row r="1" spans="1:9" ht="51" x14ac:dyDescent="0.25">
      <c r="A1" s="1" t="s">
        <v>0</v>
      </c>
      <c r="B1" s="2" t="s">
        <v>1</v>
      </c>
      <c r="C1" s="3" t="s">
        <v>46</v>
      </c>
      <c r="D1" s="4" t="s">
        <v>47</v>
      </c>
      <c r="E1" s="5" t="s">
        <v>48</v>
      </c>
      <c r="F1" s="5" t="s">
        <v>2</v>
      </c>
      <c r="G1" s="5" t="s">
        <v>49</v>
      </c>
    </row>
    <row r="2" spans="1:9" x14ac:dyDescent="0.25">
      <c r="A2" s="9">
        <v>11</v>
      </c>
      <c r="B2" s="10" t="s">
        <v>3</v>
      </c>
      <c r="C2" s="65">
        <f>C16+C35+C38+C50+C82+C86</f>
        <v>17596315.98</v>
      </c>
      <c r="D2" s="7">
        <v>19455589</v>
      </c>
      <c r="E2" s="7">
        <v>29182294</v>
      </c>
      <c r="F2" s="7">
        <f>F16+F35+F38+F50+F82+F86</f>
        <v>25248224</v>
      </c>
      <c r="G2" s="7">
        <f>G16+G35+G38+G50+G82+G86</f>
        <v>24058524</v>
      </c>
    </row>
    <row r="3" spans="1:9" x14ac:dyDescent="0.25">
      <c r="A3" s="9">
        <v>12</v>
      </c>
      <c r="B3" s="10" t="s">
        <v>4</v>
      </c>
      <c r="C3" s="65">
        <v>561294.80000000005</v>
      </c>
      <c r="D3" s="7">
        <v>916949</v>
      </c>
      <c r="E3" s="7">
        <v>1957105</v>
      </c>
      <c r="F3" s="7">
        <v>2171094</v>
      </c>
      <c r="G3" s="7">
        <v>1654424</v>
      </c>
    </row>
    <row r="4" spans="1:9" x14ac:dyDescent="0.25">
      <c r="A4" s="9">
        <v>31</v>
      </c>
      <c r="B4" s="10" t="s">
        <v>5</v>
      </c>
      <c r="C4" s="65">
        <f>C22</f>
        <v>591.63</v>
      </c>
      <c r="D4" s="7">
        <v>12500</v>
      </c>
      <c r="E4" s="7">
        <f>E22</f>
        <v>3000</v>
      </c>
      <c r="F4" s="7">
        <f>F22</f>
        <v>3000</v>
      </c>
      <c r="G4" s="7">
        <f>G22</f>
        <v>3000</v>
      </c>
    </row>
    <row r="5" spans="1:9" x14ac:dyDescent="0.25">
      <c r="A5" s="9">
        <v>43</v>
      </c>
      <c r="B5" s="10" t="s">
        <v>6</v>
      </c>
      <c r="C5" s="65">
        <v>2111365.88</v>
      </c>
      <c r="D5" s="7">
        <v>2236660</v>
      </c>
      <c r="E5" s="7">
        <f t="shared" ref="E5:G5" si="0">E24</f>
        <v>2319290</v>
      </c>
      <c r="F5" s="7">
        <f t="shared" si="0"/>
        <v>2319290</v>
      </c>
      <c r="G5" s="7">
        <f t="shared" si="0"/>
        <v>2319290</v>
      </c>
      <c r="I5" s="62"/>
    </row>
    <row r="6" spans="1:9" x14ac:dyDescent="0.25">
      <c r="A6" s="9">
        <v>51</v>
      </c>
      <c r="B6" s="10" t="s">
        <v>50</v>
      </c>
      <c r="C6" s="65">
        <v>1198862.19</v>
      </c>
      <c r="D6" s="7">
        <v>438216</v>
      </c>
      <c r="E6" s="7">
        <v>0</v>
      </c>
      <c r="F6" s="7">
        <v>0</v>
      </c>
      <c r="G6" s="7">
        <v>0</v>
      </c>
      <c r="I6" s="62"/>
    </row>
    <row r="7" spans="1:9" x14ac:dyDescent="0.25">
      <c r="A7" s="9">
        <v>510</v>
      </c>
      <c r="B7" s="10" t="s">
        <v>50</v>
      </c>
      <c r="C7" s="65">
        <v>0</v>
      </c>
      <c r="D7" s="7">
        <v>0</v>
      </c>
      <c r="E7" s="7">
        <v>2347930</v>
      </c>
      <c r="F7" s="7">
        <v>1844200</v>
      </c>
      <c r="G7" s="7">
        <v>1283806</v>
      </c>
      <c r="I7" s="62"/>
    </row>
    <row r="8" spans="1:9" x14ac:dyDescent="0.25">
      <c r="A8" s="9">
        <v>52</v>
      </c>
      <c r="B8" s="10" t="s">
        <v>54</v>
      </c>
      <c r="C8" s="65">
        <v>29052</v>
      </c>
      <c r="D8" s="7">
        <v>49900</v>
      </c>
      <c r="E8" s="7">
        <v>0</v>
      </c>
      <c r="F8" s="7">
        <v>0</v>
      </c>
      <c r="G8" s="7">
        <v>0</v>
      </c>
      <c r="I8" s="63"/>
    </row>
    <row r="9" spans="1:9" x14ac:dyDescent="0.25">
      <c r="A9" s="9">
        <v>559</v>
      </c>
      <c r="B9" s="10" t="s">
        <v>53</v>
      </c>
      <c r="C9" s="65">
        <v>0</v>
      </c>
      <c r="D9" s="7">
        <v>139190</v>
      </c>
      <c r="E9" s="7">
        <v>0</v>
      </c>
      <c r="F9" s="7">
        <v>0</v>
      </c>
      <c r="G9" s="7">
        <v>0</v>
      </c>
      <c r="I9" s="63"/>
    </row>
    <row r="10" spans="1:9" x14ac:dyDescent="0.25">
      <c r="A10" s="9">
        <v>561</v>
      </c>
      <c r="B10" s="10" t="s">
        <v>55</v>
      </c>
      <c r="C10" s="65">
        <v>2019400.36</v>
      </c>
      <c r="D10" s="7">
        <v>3650874</v>
      </c>
      <c r="E10" s="7">
        <v>3752132</v>
      </c>
      <c r="F10" s="7">
        <v>3688579</v>
      </c>
      <c r="G10" s="7">
        <v>3964662</v>
      </c>
      <c r="I10" s="62"/>
    </row>
    <row r="11" spans="1:9" x14ac:dyDescent="0.25">
      <c r="A11" s="9">
        <v>573</v>
      </c>
      <c r="B11" s="10" t="s">
        <v>7</v>
      </c>
      <c r="C11" s="65">
        <v>1409783.12</v>
      </c>
      <c r="D11" s="7">
        <v>0</v>
      </c>
      <c r="E11" s="7">
        <v>0</v>
      </c>
      <c r="F11" s="7">
        <v>0</v>
      </c>
      <c r="G11" s="7">
        <v>0</v>
      </c>
      <c r="I11" s="62"/>
    </row>
    <row r="12" spans="1:9" ht="16.5" customHeight="1" x14ac:dyDescent="0.25">
      <c r="A12" s="9">
        <v>581</v>
      </c>
      <c r="B12" s="10" t="s">
        <v>56</v>
      </c>
      <c r="C12" s="65">
        <v>3746416.58</v>
      </c>
      <c r="D12" s="7">
        <v>26618428</v>
      </c>
      <c r="E12" s="7">
        <f t="shared" ref="E12:G12" si="1">E90+E110</f>
        <v>47395907</v>
      </c>
      <c r="F12" s="7">
        <f t="shared" si="1"/>
        <v>0</v>
      </c>
      <c r="G12" s="7">
        <f t="shared" si="1"/>
        <v>0</v>
      </c>
      <c r="I12" s="62"/>
    </row>
    <row r="13" spans="1:9" ht="16.5" customHeight="1" x14ac:dyDescent="0.25">
      <c r="A13" s="9">
        <v>63</v>
      </c>
      <c r="B13" s="10" t="s">
        <v>8</v>
      </c>
      <c r="C13" s="65">
        <f>C41</f>
        <v>334677.29000000004</v>
      </c>
      <c r="D13" s="7">
        <v>345862</v>
      </c>
      <c r="E13" s="7">
        <f>E41</f>
        <v>0</v>
      </c>
      <c r="F13" s="7">
        <f t="shared" ref="F13:G13" si="2">F41</f>
        <v>0</v>
      </c>
      <c r="G13" s="7">
        <f t="shared" si="2"/>
        <v>0</v>
      </c>
      <c r="I13" s="62"/>
    </row>
    <row r="14" spans="1:9" x14ac:dyDescent="0.25">
      <c r="A14" s="11">
        <v>21852</v>
      </c>
      <c r="B14" s="12" t="s">
        <v>9</v>
      </c>
      <c r="C14" s="13">
        <f>SUM(C2:C13)</f>
        <v>29007759.829999998</v>
      </c>
      <c r="D14" s="14">
        <f t="shared" ref="D14:G14" si="3">SUM(D2:D13)</f>
        <v>53864168</v>
      </c>
      <c r="E14" s="14">
        <f t="shared" si="3"/>
        <v>86957658</v>
      </c>
      <c r="F14" s="14">
        <f t="shared" si="3"/>
        <v>35274387</v>
      </c>
      <c r="G14" s="14">
        <f t="shared" si="3"/>
        <v>33283706</v>
      </c>
    </row>
    <row r="15" spans="1:9" x14ac:dyDescent="0.25">
      <c r="A15" s="15" t="s">
        <v>10</v>
      </c>
      <c r="B15" s="16" t="s">
        <v>11</v>
      </c>
      <c r="C15" s="17">
        <f>C16+C22+C24+C28+C30+C32</f>
        <v>11156675.640000002</v>
      </c>
      <c r="D15" s="17">
        <f t="shared" ref="D15:G15" si="4">D16+D22+D24+D28+D30+D32</f>
        <v>13269430</v>
      </c>
      <c r="E15" s="17">
        <f t="shared" si="4"/>
        <v>18089964</v>
      </c>
      <c r="F15" s="17">
        <f t="shared" si="4"/>
        <v>18206119</v>
      </c>
      <c r="G15" s="17">
        <f t="shared" si="4"/>
        <v>17154044</v>
      </c>
    </row>
    <row r="16" spans="1:9" x14ac:dyDescent="0.25">
      <c r="A16" s="19">
        <v>11</v>
      </c>
      <c r="B16" s="20" t="s">
        <v>3</v>
      </c>
      <c r="C16" s="21">
        <f>C17+C18+C19+C20</f>
        <v>9013146.4400000013</v>
      </c>
      <c r="D16" s="22">
        <f>D17+D18+D19+D20+D21</f>
        <v>10970370</v>
      </c>
      <c r="E16" s="23">
        <f>E17+E18+E19+E20+E21</f>
        <v>15715034</v>
      </c>
      <c r="F16" s="23">
        <f t="shared" ref="F16:G16" si="5">F17+F18+F19+F20+F21</f>
        <v>15883829</v>
      </c>
      <c r="G16" s="23">
        <f t="shared" si="5"/>
        <v>14831754</v>
      </c>
    </row>
    <row r="17" spans="1:7" x14ac:dyDescent="0.25">
      <c r="A17" s="24">
        <v>31</v>
      </c>
      <c r="B17" s="6" t="s">
        <v>12</v>
      </c>
      <c r="C17" s="25">
        <v>5376473.5599999996</v>
      </c>
      <c r="D17" s="26">
        <v>6550926</v>
      </c>
      <c r="E17" s="26">
        <v>7502399</v>
      </c>
      <c r="F17" s="26">
        <v>7502399</v>
      </c>
      <c r="G17" s="26">
        <v>7502399</v>
      </c>
    </row>
    <row r="18" spans="1:7" x14ac:dyDescent="0.25">
      <c r="A18" s="24">
        <v>32</v>
      </c>
      <c r="B18" s="6" t="s">
        <v>13</v>
      </c>
      <c r="C18" s="25">
        <v>3585062.42</v>
      </c>
      <c r="D18" s="26">
        <v>4331314</v>
      </c>
      <c r="E18" s="26">
        <v>7109505</v>
      </c>
      <c r="F18" s="26">
        <v>6778300</v>
      </c>
      <c r="G18" s="26">
        <v>6726225</v>
      </c>
    </row>
    <row r="19" spans="1:7" x14ac:dyDescent="0.25">
      <c r="A19" s="24">
        <v>34</v>
      </c>
      <c r="B19" s="6" t="s">
        <v>14</v>
      </c>
      <c r="C19" s="25">
        <v>5641.06</v>
      </c>
      <c r="D19" s="26">
        <v>3130</v>
      </c>
      <c r="E19" s="26">
        <v>3130</v>
      </c>
      <c r="F19" s="26">
        <v>3130</v>
      </c>
      <c r="G19" s="26">
        <v>3130</v>
      </c>
    </row>
    <row r="20" spans="1:7" x14ac:dyDescent="0.25">
      <c r="A20" s="24">
        <v>37</v>
      </c>
      <c r="B20" s="6" t="s">
        <v>15</v>
      </c>
      <c r="C20" s="25">
        <v>45969.4</v>
      </c>
      <c r="D20" s="26">
        <v>85000</v>
      </c>
      <c r="E20" s="26">
        <v>100000</v>
      </c>
      <c r="F20" s="26">
        <v>100000</v>
      </c>
      <c r="G20" s="26">
        <v>100000</v>
      </c>
    </row>
    <row r="21" spans="1:7" x14ac:dyDescent="0.25">
      <c r="A21" s="24">
        <v>38</v>
      </c>
      <c r="B21" s="6" t="s">
        <v>16</v>
      </c>
      <c r="C21" s="25">
        <v>0</v>
      </c>
      <c r="D21" s="26">
        <v>0</v>
      </c>
      <c r="E21" s="26">
        <v>1000000</v>
      </c>
      <c r="F21" s="26">
        <v>1500000</v>
      </c>
      <c r="G21" s="26">
        <v>500000</v>
      </c>
    </row>
    <row r="22" spans="1:7" x14ac:dyDescent="0.25">
      <c r="A22" s="27">
        <v>31</v>
      </c>
      <c r="B22" s="20" t="s">
        <v>5</v>
      </c>
      <c r="C22" s="21">
        <f>C23</f>
        <v>591.63</v>
      </c>
      <c r="D22" s="22">
        <f>D23</f>
        <v>12500</v>
      </c>
      <c r="E22" s="23">
        <f t="shared" ref="E22:G22" si="6">E23</f>
        <v>3000</v>
      </c>
      <c r="F22" s="23">
        <f t="shared" si="6"/>
        <v>3000</v>
      </c>
      <c r="G22" s="23">
        <f t="shared" si="6"/>
        <v>3000</v>
      </c>
    </row>
    <row r="23" spans="1:7" x14ac:dyDescent="0.25">
      <c r="A23" s="24">
        <v>32</v>
      </c>
      <c r="B23" s="6" t="s">
        <v>13</v>
      </c>
      <c r="C23" s="25">
        <v>591.63</v>
      </c>
      <c r="D23" s="67">
        <v>12500</v>
      </c>
      <c r="E23" s="26">
        <v>3000</v>
      </c>
      <c r="F23" s="26">
        <v>3000</v>
      </c>
      <c r="G23" s="26">
        <v>3000</v>
      </c>
    </row>
    <row r="24" spans="1:7" x14ac:dyDescent="0.25">
      <c r="A24" s="19">
        <v>43</v>
      </c>
      <c r="B24" s="20" t="s">
        <v>6</v>
      </c>
      <c r="C24" s="21">
        <f>C25+C26+C27</f>
        <v>2111365.88</v>
      </c>
      <c r="D24" s="22">
        <f>D25+D26+D27</f>
        <v>2236660</v>
      </c>
      <c r="E24" s="23">
        <f t="shared" ref="E24:G24" si="7">E25+E26+E27</f>
        <v>2319290</v>
      </c>
      <c r="F24" s="23">
        <f t="shared" si="7"/>
        <v>2319290</v>
      </c>
      <c r="G24" s="23">
        <f t="shared" si="7"/>
        <v>2319290</v>
      </c>
    </row>
    <row r="25" spans="1:7" x14ac:dyDescent="0.25">
      <c r="A25" s="28">
        <v>31</v>
      </c>
      <c r="B25" s="6" t="s">
        <v>12</v>
      </c>
      <c r="C25" s="25">
        <v>1944625.08</v>
      </c>
      <c r="D25" s="26">
        <v>1895150</v>
      </c>
      <c r="E25" s="26">
        <v>1988850</v>
      </c>
      <c r="F25" s="26">
        <v>1988850</v>
      </c>
      <c r="G25" s="26">
        <v>1988850</v>
      </c>
    </row>
    <row r="26" spans="1:7" x14ac:dyDescent="0.25">
      <c r="A26" s="24">
        <v>32</v>
      </c>
      <c r="B26" s="6" t="s">
        <v>13</v>
      </c>
      <c r="C26" s="25">
        <v>134240.79999999999</v>
      </c>
      <c r="D26" s="26">
        <v>275250</v>
      </c>
      <c r="E26" s="26">
        <v>264180</v>
      </c>
      <c r="F26" s="26">
        <v>264180</v>
      </c>
      <c r="G26" s="26">
        <v>264180</v>
      </c>
    </row>
    <row r="27" spans="1:7" x14ac:dyDescent="0.25">
      <c r="A27" s="24">
        <v>42</v>
      </c>
      <c r="B27" s="6" t="s">
        <v>17</v>
      </c>
      <c r="C27" s="29">
        <v>32500</v>
      </c>
      <c r="D27" s="26">
        <v>66260</v>
      </c>
      <c r="E27" s="26">
        <v>66260</v>
      </c>
      <c r="F27" s="26">
        <v>66260</v>
      </c>
      <c r="G27" s="26">
        <v>66260</v>
      </c>
    </row>
    <row r="28" spans="1:7" x14ac:dyDescent="0.25">
      <c r="A28" s="19">
        <v>51</v>
      </c>
      <c r="B28" s="20" t="s">
        <v>50</v>
      </c>
      <c r="C28" s="30">
        <f>C29</f>
        <v>2519.69</v>
      </c>
      <c r="D28" s="23">
        <f>D29</f>
        <v>0</v>
      </c>
      <c r="E28" s="23">
        <f t="shared" ref="E28:G30" si="8">E29</f>
        <v>0</v>
      </c>
      <c r="F28" s="23">
        <f t="shared" si="8"/>
        <v>0</v>
      </c>
      <c r="G28" s="23">
        <f t="shared" si="8"/>
        <v>0</v>
      </c>
    </row>
    <row r="29" spans="1:7" x14ac:dyDescent="0.25">
      <c r="A29" s="24">
        <v>32</v>
      </c>
      <c r="B29" s="6" t="s">
        <v>13</v>
      </c>
      <c r="C29" s="29">
        <v>2519.69</v>
      </c>
      <c r="D29" s="26">
        <v>0</v>
      </c>
      <c r="E29" s="26">
        <v>0</v>
      </c>
      <c r="F29" s="26">
        <v>0</v>
      </c>
      <c r="G29" s="26">
        <v>0</v>
      </c>
    </row>
    <row r="30" spans="1:7" x14ac:dyDescent="0.25">
      <c r="A30" s="19">
        <v>510</v>
      </c>
      <c r="B30" s="20" t="s">
        <v>50</v>
      </c>
      <c r="C30" s="30">
        <f>C31</f>
        <v>0</v>
      </c>
      <c r="D30" s="23">
        <f>D31</f>
        <v>0</v>
      </c>
      <c r="E30" s="23">
        <f t="shared" si="8"/>
        <v>52640</v>
      </c>
      <c r="F30" s="23">
        <f t="shared" si="8"/>
        <v>0</v>
      </c>
      <c r="G30" s="23">
        <f t="shared" si="8"/>
        <v>0</v>
      </c>
    </row>
    <row r="31" spans="1:7" x14ac:dyDescent="0.25">
      <c r="A31" s="24">
        <v>32</v>
      </c>
      <c r="B31" s="6" t="s">
        <v>13</v>
      </c>
      <c r="C31" s="29">
        <v>0</v>
      </c>
      <c r="D31" s="26">
        <v>0</v>
      </c>
      <c r="E31" s="26">
        <v>52640</v>
      </c>
      <c r="F31" s="26">
        <v>0</v>
      </c>
      <c r="G31" s="26">
        <v>0</v>
      </c>
    </row>
    <row r="32" spans="1:7" x14ac:dyDescent="0.25">
      <c r="A32" s="19">
        <v>52</v>
      </c>
      <c r="B32" s="20" t="s">
        <v>54</v>
      </c>
      <c r="C32" s="30">
        <f>C33</f>
        <v>29052</v>
      </c>
      <c r="D32" s="23">
        <f t="shared" ref="D32:G32" si="9">D33</f>
        <v>49900</v>
      </c>
      <c r="E32" s="23">
        <v>0</v>
      </c>
      <c r="F32" s="23">
        <f t="shared" si="9"/>
        <v>0</v>
      </c>
      <c r="G32" s="23">
        <f t="shared" si="9"/>
        <v>0</v>
      </c>
    </row>
    <row r="33" spans="1:9" x14ac:dyDescent="0.25">
      <c r="A33" s="24">
        <v>32</v>
      </c>
      <c r="B33" s="6" t="s">
        <v>13</v>
      </c>
      <c r="C33" s="29">
        <v>29052</v>
      </c>
      <c r="D33" s="26">
        <v>49900</v>
      </c>
      <c r="E33" s="26">
        <v>0</v>
      </c>
      <c r="F33" s="26">
        <v>0</v>
      </c>
      <c r="G33" s="26">
        <v>0</v>
      </c>
    </row>
    <row r="34" spans="1:9" ht="14.25" customHeight="1" x14ac:dyDescent="0.25">
      <c r="A34" s="15" t="s">
        <v>18</v>
      </c>
      <c r="B34" s="16" t="s">
        <v>19</v>
      </c>
      <c r="C34" s="31">
        <f>C35</f>
        <v>4425645.38</v>
      </c>
      <c r="D34" s="32">
        <f>D35</f>
        <v>4696130</v>
      </c>
      <c r="E34" s="32">
        <f t="shared" ref="E34:G35" si="10">E35</f>
        <v>4696130</v>
      </c>
      <c r="F34" s="32">
        <f t="shared" si="10"/>
        <v>4696130</v>
      </c>
      <c r="G34" s="32">
        <f t="shared" si="10"/>
        <v>4696130</v>
      </c>
    </row>
    <row r="35" spans="1:9" x14ac:dyDescent="0.25">
      <c r="A35" s="19">
        <v>11</v>
      </c>
      <c r="B35" s="20" t="s">
        <v>3</v>
      </c>
      <c r="C35" s="30">
        <f>C36</f>
        <v>4425645.38</v>
      </c>
      <c r="D35" s="23">
        <f>D36</f>
        <v>4696130</v>
      </c>
      <c r="E35" s="23">
        <f t="shared" si="10"/>
        <v>4696130</v>
      </c>
      <c r="F35" s="23">
        <f t="shared" si="10"/>
        <v>4696130</v>
      </c>
      <c r="G35" s="23">
        <f t="shared" si="10"/>
        <v>4696130</v>
      </c>
    </row>
    <row r="36" spans="1:9" x14ac:dyDescent="0.25">
      <c r="A36" s="24">
        <v>32</v>
      </c>
      <c r="B36" s="6" t="s">
        <v>13</v>
      </c>
      <c r="C36" s="29">
        <v>4425645.38</v>
      </c>
      <c r="D36" s="26">
        <v>4696130</v>
      </c>
      <c r="E36" s="33">
        <v>4696130</v>
      </c>
      <c r="F36" s="33">
        <v>4696130</v>
      </c>
      <c r="G36" s="33">
        <v>4696130</v>
      </c>
    </row>
    <row r="37" spans="1:9" x14ac:dyDescent="0.25">
      <c r="A37" s="15" t="s">
        <v>20</v>
      </c>
      <c r="B37" s="16" t="s">
        <v>21</v>
      </c>
      <c r="C37" s="17">
        <f>C38</f>
        <v>318573.19</v>
      </c>
      <c r="D37" s="18">
        <f>D38</f>
        <v>399918</v>
      </c>
      <c r="E37" s="18">
        <f t="shared" ref="E37:G38" si="11">E38</f>
        <v>520000</v>
      </c>
      <c r="F37" s="18">
        <f t="shared" si="11"/>
        <v>520000</v>
      </c>
      <c r="G37" s="18">
        <f t="shared" si="11"/>
        <v>520000</v>
      </c>
    </row>
    <row r="38" spans="1:9" x14ac:dyDescent="0.25">
      <c r="A38" s="19">
        <v>11</v>
      </c>
      <c r="B38" s="20" t="s">
        <v>3</v>
      </c>
      <c r="C38" s="30">
        <f>C39</f>
        <v>318573.19</v>
      </c>
      <c r="D38" s="23">
        <f>D39</f>
        <v>399918</v>
      </c>
      <c r="E38" s="23">
        <f t="shared" si="11"/>
        <v>520000</v>
      </c>
      <c r="F38" s="23">
        <f t="shared" si="11"/>
        <v>520000</v>
      </c>
      <c r="G38" s="23">
        <f t="shared" si="11"/>
        <v>520000</v>
      </c>
    </row>
    <row r="39" spans="1:9" x14ac:dyDescent="0.25">
      <c r="A39" s="28">
        <v>32</v>
      </c>
      <c r="B39" s="6" t="s">
        <v>13</v>
      </c>
      <c r="C39" s="29">
        <v>318573.19</v>
      </c>
      <c r="D39" s="26">
        <v>399918</v>
      </c>
      <c r="E39" s="26">
        <v>520000</v>
      </c>
      <c r="F39" s="26">
        <v>520000</v>
      </c>
      <c r="G39" s="26">
        <v>520000</v>
      </c>
    </row>
    <row r="40" spans="1:9" x14ac:dyDescent="0.25">
      <c r="A40" s="15" t="s">
        <v>22</v>
      </c>
      <c r="B40" s="16" t="s">
        <v>23</v>
      </c>
      <c r="C40" s="17">
        <f>C41+C45</f>
        <v>334677.29000000004</v>
      </c>
      <c r="D40" s="18">
        <f>D41+D45</f>
        <v>310762</v>
      </c>
      <c r="E40" s="18">
        <f t="shared" ref="E40:G40" si="12">E41+E45</f>
        <v>321030</v>
      </c>
      <c r="F40" s="18">
        <f t="shared" si="12"/>
        <v>321030</v>
      </c>
      <c r="G40" s="18">
        <f t="shared" si="12"/>
        <v>326030</v>
      </c>
    </row>
    <row r="41" spans="1:9" x14ac:dyDescent="0.25">
      <c r="A41" s="19">
        <v>63</v>
      </c>
      <c r="B41" s="20" t="s">
        <v>8</v>
      </c>
      <c r="C41" s="30">
        <f>C42+C43+C44</f>
        <v>334677.29000000004</v>
      </c>
      <c r="D41" s="23">
        <f>D42+D43+D44</f>
        <v>310762</v>
      </c>
      <c r="E41" s="23">
        <f t="shared" ref="E41:G41" si="13">E42+E43+E44</f>
        <v>0</v>
      </c>
      <c r="F41" s="23">
        <f t="shared" si="13"/>
        <v>0</v>
      </c>
      <c r="G41" s="23">
        <f t="shared" si="13"/>
        <v>0</v>
      </c>
      <c r="I41" s="61"/>
    </row>
    <row r="42" spans="1:9" x14ac:dyDescent="0.25">
      <c r="A42" s="24">
        <v>31</v>
      </c>
      <c r="B42" s="6" t="s">
        <v>12</v>
      </c>
      <c r="C42" s="29">
        <v>163544.76</v>
      </c>
      <c r="D42" s="26">
        <v>152112</v>
      </c>
      <c r="E42" s="26">
        <v>0</v>
      </c>
      <c r="F42" s="26">
        <v>0</v>
      </c>
      <c r="G42" s="26">
        <v>0</v>
      </c>
    </row>
    <row r="43" spans="1:9" x14ac:dyDescent="0.25">
      <c r="A43" s="24">
        <v>32</v>
      </c>
      <c r="B43" s="6" t="s">
        <v>13</v>
      </c>
      <c r="C43" s="29">
        <v>171132.53</v>
      </c>
      <c r="D43" s="26">
        <v>158450</v>
      </c>
      <c r="E43" s="26">
        <v>0</v>
      </c>
      <c r="F43" s="26">
        <v>0</v>
      </c>
      <c r="G43" s="26">
        <v>0</v>
      </c>
    </row>
    <row r="44" spans="1:9" x14ac:dyDescent="0.25">
      <c r="A44" s="24">
        <v>34</v>
      </c>
      <c r="B44" s="6" t="s">
        <v>14</v>
      </c>
      <c r="C44" s="29">
        <v>0</v>
      </c>
      <c r="D44" s="26">
        <v>200</v>
      </c>
      <c r="E44" s="26">
        <v>0</v>
      </c>
      <c r="F44" s="26">
        <v>0</v>
      </c>
      <c r="G44" s="26">
        <v>0</v>
      </c>
    </row>
    <row r="45" spans="1:9" x14ac:dyDescent="0.25">
      <c r="A45" s="19">
        <v>510</v>
      </c>
      <c r="B45" s="20" t="s">
        <v>50</v>
      </c>
      <c r="C45" s="30">
        <f>SUM(C46:C48)</f>
        <v>0</v>
      </c>
      <c r="D45" s="23">
        <f t="shared" ref="D45:G45" si="14">SUM(D46:D48)</f>
        <v>0</v>
      </c>
      <c r="E45" s="23">
        <f t="shared" si="14"/>
        <v>321030</v>
      </c>
      <c r="F45" s="23">
        <f t="shared" si="14"/>
        <v>321030</v>
      </c>
      <c r="G45" s="23">
        <f t="shared" si="14"/>
        <v>326030</v>
      </c>
      <c r="I45" s="61"/>
    </row>
    <row r="46" spans="1:9" x14ac:dyDescent="0.25">
      <c r="A46" s="24">
        <v>31</v>
      </c>
      <c r="B46" s="6" t="s">
        <v>12</v>
      </c>
      <c r="C46" s="29">
        <v>0</v>
      </c>
      <c r="D46" s="26">
        <v>0</v>
      </c>
      <c r="E46" s="26">
        <v>168930</v>
      </c>
      <c r="F46" s="26">
        <v>168930</v>
      </c>
      <c r="G46" s="26">
        <v>168930</v>
      </c>
    </row>
    <row r="47" spans="1:9" x14ac:dyDescent="0.25">
      <c r="A47" s="24">
        <v>32</v>
      </c>
      <c r="B47" s="6" t="s">
        <v>13</v>
      </c>
      <c r="C47" s="29">
        <v>0</v>
      </c>
      <c r="D47" s="26">
        <v>0</v>
      </c>
      <c r="E47" s="26">
        <v>152000</v>
      </c>
      <c r="F47" s="26">
        <v>152000</v>
      </c>
      <c r="G47" s="26">
        <v>157000</v>
      </c>
    </row>
    <row r="48" spans="1:9" x14ac:dyDescent="0.25">
      <c r="A48" s="24">
        <v>34</v>
      </c>
      <c r="B48" s="6" t="s">
        <v>14</v>
      </c>
      <c r="C48" s="29">
        <v>0</v>
      </c>
      <c r="D48" s="26">
        <v>0</v>
      </c>
      <c r="E48" s="26">
        <v>100</v>
      </c>
      <c r="F48" s="26">
        <v>100</v>
      </c>
      <c r="G48" s="26">
        <v>100</v>
      </c>
    </row>
    <row r="49" spans="1:7" x14ac:dyDescent="0.25">
      <c r="A49" s="15" t="s">
        <v>24</v>
      </c>
      <c r="B49" s="16" t="s">
        <v>25</v>
      </c>
      <c r="C49" s="31">
        <f>C50</f>
        <v>876084.74</v>
      </c>
      <c r="D49" s="32">
        <f>D50</f>
        <v>1641280</v>
      </c>
      <c r="E49" s="18">
        <f t="shared" ref="E49:G50" si="15">E50</f>
        <v>2181235</v>
      </c>
      <c r="F49" s="18">
        <f t="shared" si="15"/>
        <v>2167660</v>
      </c>
      <c r="G49" s="18">
        <f t="shared" si="15"/>
        <v>2153285</v>
      </c>
    </row>
    <row r="50" spans="1:7" x14ac:dyDescent="0.25">
      <c r="A50" s="19">
        <v>11</v>
      </c>
      <c r="B50" s="20" t="s">
        <v>3</v>
      </c>
      <c r="C50" s="30">
        <f>C51</f>
        <v>876084.74</v>
      </c>
      <c r="D50" s="23">
        <f>D51</f>
        <v>1641280</v>
      </c>
      <c r="E50" s="23">
        <f t="shared" si="15"/>
        <v>2181235</v>
      </c>
      <c r="F50" s="23">
        <f t="shared" si="15"/>
        <v>2167660</v>
      </c>
      <c r="G50" s="23">
        <f t="shared" si="15"/>
        <v>2153285</v>
      </c>
    </row>
    <row r="51" spans="1:7" x14ac:dyDescent="0.25">
      <c r="A51" s="24">
        <v>32</v>
      </c>
      <c r="B51" s="6" t="s">
        <v>13</v>
      </c>
      <c r="C51" s="29">
        <v>876084.74</v>
      </c>
      <c r="D51" s="26">
        <v>1641280</v>
      </c>
      <c r="E51" s="26">
        <v>2181235</v>
      </c>
      <c r="F51" s="26">
        <v>2167660</v>
      </c>
      <c r="G51" s="26">
        <v>2153285</v>
      </c>
    </row>
    <row r="52" spans="1:7" x14ac:dyDescent="0.25">
      <c r="A52" s="15" t="s">
        <v>26</v>
      </c>
      <c r="B52" s="16" t="s">
        <v>27</v>
      </c>
      <c r="C52" s="17">
        <f>C53+C55+C57</f>
        <v>0</v>
      </c>
      <c r="D52" s="32">
        <f>D53+D55+D57</f>
        <v>45100</v>
      </c>
      <c r="E52" s="17">
        <f t="shared" ref="E52:G52" si="16">E53+E55+E57</f>
        <v>3000</v>
      </c>
      <c r="F52" s="17">
        <f t="shared" si="16"/>
        <v>3000</v>
      </c>
      <c r="G52" s="17">
        <f t="shared" si="16"/>
        <v>3000</v>
      </c>
    </row>
    <row r="53" spans="1:7" x14ac:dyDescent="0.25">
      <c r="A53" s="19">
        <v>51</v>
      </c>
      <c r="B53" s="20" t="s">
        <v>50</v>
      </c>
      <c r="C53" s="30">
        <f>C54</f>
        <v>0</v>
      </c>
      <c r="D53" s="23">
        <f t="shared" ref="D53:G57" si="17">D54</f>
        <v>10000</v>
      </c>
      <c r="E53" s="23">
        <f t="shared" si="17"/>
        <v>0</v>
      </c>
      <c r="F53" s="23">
        <f t="shared" si="17"/>
        <v>0</v>
      </c>
      <c r="G53" s="23">
        <f t="shared" si="17"/>
        <v>0</v>
      </c>
    </row>
    <row r="54" spans="1:7" x14ac:dyDescent="0.25">
      <c r="A54" s="24">
        <v>32</v>
      </c>
      <c r="B54" s="6" t="s">
        <v>13</v>
      </c>
      <c r="C54" s="29">
        <v>0</v>
      </c>
      <c r="D54" s="26">
        <v>10000</v>
      </c>
      <c r="E54" s="26">
        <v>0</v>
      </c>
      <c r="F54" s="26">
        <v>0</v>
      </c>
      <c r="G54" s="26">
        <v>0</v>
      </c>
    </row>
    <row r="55" spans="1:7" x14ac:dyDescent="0.25">
      <c r="A55" s="19">
        <v>510</v>
      </c>
      <c r="B55" s="20" t="s">
        <v>50</v>
      </c>
      <c r="C55" s="30">
        <f>C56</f>
        <v>0</v>
      </c>
      <c r="D55" s="23">
        <f t="shared" si="17"/>
        <v>0</v>
      </c>
      <c r="E55" s="23">
        <f t="shared" si="17"/>
        <v>3000</v>
      </c>
      <c r="F55" s="23">
        <f t="shared" si="17"/>
        <v>3000</v>
      </c>
      <c r="G55" s="23">
        <f t="shared" si="17"/>
        <v>3000</v>
      </c>
    </row>
    <row r="56" spans="1:7" x14ac:dyDescent="0.25">
      <c r="A56" s="24">
        <v>32</v>
      </c>
      <c r="B56" s="6" t="s">
        <v>13</v>
      </c>
      <c r="C56" s="29">
        <v>0</v>
      </c>
      <c r="D56" s="26">
        <v>0</v>
      </c>
      <c r="E56" s="26">
        <v>3000</v>
      </c>
      <c r="F56" s="26">
        <v>3000</v>
      </c>
      <c r="G56" s="26">
        <v>3000</v>
      </c>
    </row>
    <row r="57" spans="1:7" x14ac:dyDescent="0.25">
      <c r="A57" s="19">
        <v>63</v>
      </c>
      <c r="B57" s="20" t="s">
        <v>8</v>
      </c>
      <c r="C57" s="30">
        <f>C58</f>
        <v>0</v>
      </c>
      <c r="D57" s="23">
        <f>D58+D59</f>
        <v>35100</v>
      </c>
      <c r="E57" s="23">
        <f t="shared" si="17"/>
        <v>0</v>
      </c>
      <c r="F57" s="23">
        <f t="shared" si="17"/>
        <v>0</v>
      </c>
      <c r="G57" s="23">
        <f t="shared" si="17"/>
        <v>0</v>
      </c>
    </row>
    <row r="58" spans="1:7" x14ac:dyDescent="0.25">
      <c r="A58" s="24">
        <v>32</v>
      </c>
      <c r="B58" s="6" t="s">
        <v>13</v>
      </c>
      <c r="C58" s="29">
        <v>0</v>
      </c>
      <c r="D58" s="26">
        <v>35000</v>
      </c>
      <c r="E58" s="26">
        <v>0</v>
      </c>
      <c r="F58" s="26">
        <v>0</v>
      </c>
      <c r="G58" s="26">
        <v>0</v>
      </c>
    </row>
    <row r="59" spans="1:7" x14ac:dyDescent="0.25">
      <c r="A59" s="24">
        <v>34</v>
      </c>
      <c r="B59" s="6" t="s">
        <v>14</v>
      </c>
      <c r="C59" s="60">
        <v>0</v>
      </c>
      <c r="D59" s="26">
        <v>100</v>
      </c>
      <c r="E59" s="26">
        <v>0</v>
      </c>
      <c r="F59" s="26">
        <v>0</v>
      </c>
      <c r="G59" s="26">
        <v>0</v>
      </c>
    </row>
    <row r="60" spans="1:7" x14ac:dyDescent="0.25">
      <c r="A60" s="37" t="s">
        <v>28</v>
      </c>
      <c r="B60" s="38" t="s">
        <v>29</v>
      </c>
      <c r="C60" s="17">
        <f>C61+C65</f>
        <v>1628570.82</v>
      </c>
      <c r="D60" s="39">
        <f>D61+D65</f>
        <v>0</v>
      </c>
      <c r="E60" s="39">
        <f t="shared" ref="E60:G60" si="18">E61+E65</f>
        <v>0</v>
      </c>
      <c r="F60" s="39">
        <f t="shared" si="18"/>
        <v>0</v>
      </c>
      <c r="G60" s="39">
        <f t="shared" si="18"/>
        <v>0</v>
      </c>
    </row>
    <row r="61" spans="1:7" x14ac:dyDescent="0.25">
      <c r="A61" s="40">
        <v>12</v>
      </c>
      <c r="B61" s="41" t="s">
        <v>4</v>
      </c>
      <c r="C61" s="42">
        <f>C62+C63+C64</f>
        <v>218787.7</v>
      </c>
      <c r="D61" s="43">
        <f>D62+D63+D64</f>
        <v>0</v>
      </c>
      <c r="E61" s="43">
        <f t="shared" ref="E61:G61" si="19">E62+E63+E64</f>
        <v>0</v>
      </c>
      <c r="F61" s="43">
        <f t="shared" si="19"/>
        <v>0</v>
      </c>
      <c r="G61" s="43">
        <f t="shared" si="19"/>
        <v>0</v>
      </c>
    </row>
    <row r="62" spans="1:7" x14ac:dyDescent="0.25">
      <c r="A62" s="44">
        <v>31</v>
      </c>
      <c r="B62" s="6" t="s">
        <v>12</v>
      </c>
      <c r="C62" s="29">
        <v>12050.52</v>
      </c>
      <c r="D62" s="26">
        <v>0</v>
      </c>
      <c r="E62" s="26">
        <v>0</v>
      </c>
      <c r="F62" s="26">
        <v>0</v>
      </c>
      <c r="G62" s="26">
        <v>0</v>
      </c>
    </row>
    <row r="63" spans="1:7" x14ac:dyDescent="0.25">
      <c r="A63" s="28">
        <v>32</v>
      </c>
      <c r="B63" s="6" t="s">
        <v>13</v>
      </c>
      <c r="C63" s="29">
        <v>96823</v>
      </c>
      <c r="D63" s="26">
        <v>0</v>
      </c>
      <c r="E63" s="26">
        <v>0</v>
      </c>
      <c r="F63" s="26">
        <v>0</v>
      </c>
      <c r="G63" s="26">
        <v>0</v>
      </c>
    </row>
    <row r="64" spans="1:7" x14ac:dyDescent="0.25">
      <c r="A64" s="24">
        <v>42</v>
      </c>
      <c r="B64" s="6" t="s">
        <v>17</v>
      </c>
      <c r="C64" s="29">
        <v>109914.18</v>
      </c>
      <c r="D64" s="26">
        <v>0</v>
      </c>
      <c r="E64" s="26">
        <v>0</v>
      </c>
      <c r="F64" s="26">
        <v>0</v>
      </c>
      <c r="G64" s="26">
        <v>0</v>
      </c>
    </row>
    <row r="65" spans="1:9" x14ac:dyDescent="0.25">
      <c r="A65" s="19">
        <v>573</v>
      </c>
      <c r="B65" s="20" t="s">
        <v>7</v>
      </c>
      <c r="C65" s="30">
        <f>C66+C67+C68+C69</f>
        <v>1409783.12</v>
      </c>
      <c r="D65" s="23">
        <f>D66+D67+D68+D69</f>
        <v>0</v>
      </c>
      <c r="E65" s="23">
        <f t="shared" ref="E65:G65" si="20">E66+E67+E68+E69</f>
        <v>0</v>
      </c>
      <c r="F65" s="23">
        <f t="shared" si="20"/>
        <v>0</v>
      </c>
      <c r="G65" s="23">
        <f t="shared" si="20"/>
        <v>0</v>
      </c>
    </row>
    <row r="66" spans="1:9" x14ac:dyDescent="0.25">
      <c r="A66" s="24">
        <v>31</v>
      </c>
      <c r="B66" s="6" t="s">
        <v>12</v>
      </c>
      <c r="C66" s="29">
        <v>19446.96</v>
      </c>
      <c r="D66" s="26">
        <v>0</v>
      </c>
      <c r="E66" s="26">
        <v>0</v>
      </c>
      <c r="F66" s="26">
        <v>0</v>
      </c>
      <c r="G66" s="26">
        <v>0</v>
      </c>
    </row>
    <row r="67" spans="1:9" x14ac:dyDescent="0.25">
      <c r="A67" s="24">
        <v>32</v>
      </c>
      <c r="B67" s="6" t="s">
        <v>13</v>
      </c>
      <c r="C67" s="29">
        <v>579843.97</v>
      </c>
      <c r="D67" s="26">
        <v>0</v>
      </c>
      <c r="E67" s="26">
        <v>0</v>
      </c>
      <c r="F67" s="26">
        <v>0</v>
      </c>
      <c r="G67" s="26">
        <v>0</v>
      </c>
    </row>
    <row r="68" spans="1:9" x14ac:dyDescent="0.25">
      <c r="A68" s="24">
        <v>36</v>
      </c>
      <c r="B68" s="6" t="s">
        <v>30</v>
      </c>
      <c r="C68" s="29">
        <v>163878.06</v>
      </c>
      <c r="D68" s="26">
        <v>0</v>
      </c>
      <c r="E68" s="26">
        <v>0</v>
      </c>
      <c r="F68" s="26">
        <v>0</v>
      </c>
      <c r="G68" s="26">
        <v>0</v>
      </c>
    </row>
    <row r="69" spans="1:9" x14ac:dyDescent="0.25">
      <c r="A69" s="34">
        <v>42</v>
      </c>
      <c r="B69" s="8" t="s">
        <v>17</v>
      </c>
      <c r="C69" s="35">
        <v>646614.13</v>
      </c>
      <c r="D69" s="36">
        <v>0</v>
      </c>
      <c r="E69" s="36">
        <v>0</v>
      </c>
      <c r="F69" s="36">
        <v>0</v>
      </c>
      <c r="G69" s="36">
        <v>0</v>
      </c>
    </row>
    <row r="70" spans="1:9" x14ac:dyDescent="0.25">
      <c r="A70" s="37" t="s">
        <v>51</v>
      </c>
      <c r="B70" s="38" t="s">
        <v>52</v>
      </c>
      <c r="C70" s="17">
        <f>C71+C74</f>
        <v>0</v>
      </c>
      <c r="D70" s="18">
        <f t="shared" ref="D70:G70" si="21">D71+D74</f>
        <v>0</v>
      </c>
      <c r="E70" s="18">
        <f t="shared" si="21"/>
        <v>54708</v>
      </c>
      <c r="F70" s="18">
        <f t="shared" si="21"/>
        <v>72102</v>
      </c>
      <c r="G70" s="18">
        <f t="shared" si="21"/>
        <v>74502</v>
      </c>
    </row>
    <row r="71" spans="1:9" x14ac:dyDescent="0.25">
      <c r="A71" s="50">
        <v>12</v>
      </c>
      <c r="B71" s="59" t="s">
        <v>4</v>
      </c>
      <c r="C71" s="30">
        <f>C72+C73</f>
        <v>0</v>
      </c>
      <c r="D71" s="23">
        <f t="shared" ref="D71:G71" si="22">D72+D73</f>
        <v>0</v>
      </c>
      <c r="E71" s="23">
        <f t="shared" si="22"/>
        <v>27354</v>
      </c>
      <c r="F71" s="23">
        <f t="shared" si="22"/>
        <v>36051</v>
      </c>
      <c r="G71" s="23">
        <f t="shared" si="22"/>
        <v>37251</v>
      </c>
    </row>
    <row r="72" spans="1:9" x14ac:dyDescent="0.25">
      <c r="A72" s="24">
        <v>31</v>
      </c>
      <c r="B72" s="6" t="s">
        <v>12</v>
      </c>
      <c r="C72" s="29">
        <v>0</v>
      </c>
      <c r="D72" s="26">
        <v>0</v>
      </c>
      <c r="E72" s="26">
        <v>22267</v>
      </c>
      <c r="F72" s="26">
        <v>30964</v>
      </c>
      <c r="G72" s="26">
        <v>32164</v>
      </c>
    </row>
    <row r="73" spans="1:9" x14ac:dyDescent="0.25">
      <c r="A73" s="24">
        <v>32</v>
      </c>
      <c r="B73" s="6" t="s">
        <v>13</v>
      </c>
      <c r="C73" s="29">
        <v>0</v>
      </c>
      <c r="D73" s="26">
        <v>0</v>
      </c>
      <c r="E73" s="26">
        <v>5087</v>
      </c>
      <c r="F73" s="26">
        <v>5087</v>
      </c>
      <c r="G73" s="26">
        <v>5087</v>
      </c>
    </row>
    <row r="74" spans="1:9" x14ac:dyDescent="0.25">
      <c r="A74" s="50">
        <v>510</v>
      </c>
      <c r="B74" s="20" t="s">
        <v>50</v>
      </c>
      <c r="C74" s="30">
        <f>SUM(C75:C76)</f>
        <v>0</v>
      </c>
      <c r="D74" s="23">
        <f t="shared" ref="D74:G74" si="23">SUM(D75:D76)</f>
        <v>0</v>
      </c>
      <c r="E74" s="23">
        <f t="shared" si="23"/>
        <v>27354</v>
      </c>
      <c r="F74" s="23">
        <f t="shared" si="23"/>
        <v>36051</v>
      </c>
      <c r="G74" s="23">
        <f t="shared" si="23"/>
        <v>37251</v>
      </c>
      <c r="I74" s="61"/>
    </row>
    <row r="75" spans="1:9" x14ac:dyDescent="0.25">
      <c r="A75" s="24">
        <v>31</v>
      </c>
      <c r="B75" s="6" t="s">
        <v>12</v>
      </c>
      <c r="C75" s="29">
        <v>0</v>
      </c>
      <c r="D75" s="26">
        <v>0</v>
      </c>
      <c r="E75" s="26">
        <v>22267</v>
      </c>
      <c r="F75" s="26">
        <v>30964</v>
      </c>
      <c r="G75" s="26">
        <v>32164</v>
      </c>
    </row>
    <row r="76" spans="1:9" x14ac:dyDescent="0.25">
      <c r="A76" s="34">
        <v>32</v>
      </c>
      <c r="B76" s="8" t="s">
        <v>13</v>
      </c>
      <c r="C76" s="35">
        <v>0</v>
      </c>
      <c r="D76" s="36">
        <v>0</v>
      </c>
      <c r="E76" s="26">
        <v>5087</v>
      </c>
      <c r="F76" s="26">
        <v>5087</v>
      </c>
      <c r="G76" s="26">
        <v>5087</v>
      </c>
    </row>
    <row r="77" spans="1:9" x14ac:dyDescent="0.25">
      <c r="A77" s="37" t="s">
        <v>31</v>
      </c>
      <c r="B77" s="38" t="s">
        <v>32</v>
      </c>
      <c r="C77" s="45">
        <f>C78</f>
        <v>13021.58</v>
      </c>
      <c r="D77" s="39">
        <f>D78</f>
        <v>0</v>
      </c>
      <c r="E77" s="39">
        <f t="shared" ref="E77:G77" si="24">E78</f>
        <v>0</v>
      </c>
      <c r="F77" s="39">
        <f t="shared" si="24"/>
        <v>0</v>
      </c>
      <c r="G77" s="39">
        <f t="shared" si="24"/>
        <v>0</v>
      </c>
    </row>
    <row r="78" spans="1:9" x14ac:dyDescent="0.25">
      <c r="A78" s="50">
        <v>51</v>
      </c>
      <c r="B78" s="20" t="s">
        <v>50</v>
      </c>
      <c r="C78" s="46">
        <f>C79+C80</f>
        <v>13021.58</v>
      </c>
      <c r="D78" s="47">
        <f>D79+D80</f>
        <v>0</v>
      </c>
      <c r="E78" s="47">
        <f t="shared" ref="E78:G78" si="25">E79+E80</f>
        <v>0</v>
      </c>
      <c r="F78" s="47">
        <f t="shared" si="25"/>
        <v>0</v>
      </c>
      <c r="G78" s="47">
        <f t="shared" si="25"/>
        <v>0</v>
      </c>
    </row>
    <row r="79" spans="1:9" x14ac:dyDescent="0.25">
      <c r="A79" s="28">
        <v>31</v>
      </c>
      <c r="B79" s="6" t="s">
        <v>12</v>
      </c>
      <c r="C79" s="48">
        <v>5723.34</v>
      </c>
      <c r="D79" s="49">
        <v>0</v>
      </c>
      <c r="E79" s="49">
        <v>0</v>
      </c>
      <c r="F79" s="49">
        <v>0</v>
      </c>
      <c r="G79" s="49">
        <v>0</v>
      </c>
    </row>
    <row r="80" spans="1:9" x14ac:dyDescent="0.25">
      <c r="A80" s="28">
        <v>32</v>
      </c>
      <c r="B80" s="6" t="s">
        <v>13</v>
      </c>
      <c r="C80" s="48">
        <v>7298.24</v>
      </c>
      <c r="D80" s="49">
        <v>0</v>
      </c>
      <c r="E80" s="49">
        <v>0</v>
      </c>
      <c r="F80" s="49">
        <v>0</v>
      </c>
      <c r="G80" s="49">
        <v>0</v>
      </c>
    </row>
    <row r="81" spans="1:7" x14ac:dyDescent="0.25">
      <c r="A81" s="37" t="s">
        <v>33</v>
      </c>
      <c r="B81" s="38" t="s">
        <v>34</v>
      </c>
      <c r="C81" s="45">
        <f>C82</f>
        <v>1183086.47</v>
      </c>
      <c r="D81" s="39">
        <f>D82</f>
        <v>1509121</v>
      </c>
      <c r="E81" s="39">
        <f t="shared" ref="E81:G81" si="26">E82</f>
        <v>5376465</v>
      </c>
      <c r="F81" s="39">
        <f t="shared" si="26"/>
        <v>1379045</v>
      </c>
      <c r="G81" s="39">
        <f t="shared" si="26"/>
        <v>1255795</v>
      </c>
    </row>
    <row r="82" spans="1:7" x14ac:dyDescent="0.25">
      <c r="A82" s="40">
        <v>11</v>
      </c>
      <c r="B82" s="20" t="s">
        <v>3</v>
      </c>
      <c r="C82" s="46">
        <f>C83+C84</f>
        <v>1183086.47</v>
      </c>
      <c r="D82" s="47">
        <f t="shared" ref="D82:G82" si="27">D83+D84</f>
        <v>1509121</v>
      </c>
      <c r="E82" s="47">
        <f t="shared" si="27"/>
        <v>5376465</v>
      </c>
      <c r="F82" s="47">
        <f t="shared" si="27"/>
        <v>1379045</v>
      </c>
      <c r="G82" s="47">
        <f t="shared" si="27"/>
        <v>1255795</v>
      </c>
    </row>
    <row r="83" spans="1:7" x14ac:dyDescent="0.25">
      <c r="A83" s="24">
        <v>41</v>
      </c>
      <c r="B83" s="6" t="s">
        <v>35</v>
      </c>
      <c r="C83" s="48">
        <v>196192.01</v>
      </c>
      <c r="D83" s="49">
        <v>250000</v>
      </c>
      <c r="E83" s="49">
        <v>938490</v>
      </c>
      <c r="F83" s="49">
        <v>30990</v>
      </c>
      <c r="G83" s="49">
        <v>38490</v>
      </c>
    </row>
    <row r="84" spans="1:7" x14ac:dyDescent="0.25">
      <c r="A84" s="34">
        <v>42</v>
      </c>
      <c r="B84" s="6" t="s">
        <v>17</v>
      </c>
      <c r="C84" s="51">
        <v>986894.46</v>
      </c>
      <c r="D84" s="52">
        <v>1259121</v>
      </c>
      <c r="E84" s="52">
        <v>4437975</v>
      </c>
      <c r="F84" s="52">
        <v>1348055</v>
      </c>
      <c r="G84" s="52">
        <v>1217305</v>
      </c>
    </row>
    <row r="85" spans="1:7" x14ac:dyDescent="0.25">
      <c r="A85" s="37" t="s">
        <v>36</v>
      </c>
      <c r="B85" s="38" t="s">
        <v>37</v>
      </c>
      <c r="C85" s="45">
        <f>C86</f>
        <v>1779779.76</v>
      </c>
      <c r="D85" s="39">
        <f>D86</f>
        <v>238770</v>
      </c>
      <c r="E85" s="39">
        <f t="shared" ref="E85:G85" si="28">E86</f>
        <v>693430</v>
      </c>
      <c r="F85" s="39">
        <f t="shared" si="28"/>
        <v>601560</v>
      </c>
      <c r="G85" s="39">
        <f t="shared" si="28"/>
        <v>601560</v>
      </c>
    </row>
    <row r="86" spans="1:7" x14ac:dyDescent="0.25">
      <c r="A86" s="40">
        <v>11</v>
      </c>
      <c r="B86" s="20" t="s">
        <v>3</v>
      </c>
      <c r="C86" s="42">
        <f>C87+C88</f>
        <v>1779779.76</v>
      </c>
      <c r="D86" s="43">
        <f t="shared" ref="D86:G86" si="29">D87+D88</f>
        <v>238770</v>
      </c>
      <c r="E86" s="43">
        <f t="shared" si="29"/>
        <v>693430</v>
      </c>
      <c r="F86" s="43">
        <f t="shared" si="29"/>
        <v>601560</v>
      </c>
      <c r="G86" s="43">
        <f t="shared" si="29"/>
        <v>601560</v>
      </c>
    </row>
    <row r="87" spans="1:7" x14ac:dyDescent="0.25">
      <c r="A87" s="24">
        <v>41</v>
      </c>
      <c r="B87" s="6" t="s">
        <v>35</v>
      </c>
      <c r="C87" s="29">
        <v>1344750</v>
      </c>
      <c r="D87" s="26">
        <v>0</v>
      </c>
      <c r="E87" s="26">
        <v>0</v>
      </c>
      <c r="F87" s="26">
        <v>0</v>
      </c>
      <c r="G87" s="26">
        <v>0</v>
      </c>
    </row>
    <row r="88" spans="1:7" x14ac:dyDescent="0.25">
      <c r="A88" s="34">
        <v>42</v>
      </c>
      <c r="B88" s="6" t="s">
        <v>17</v>
      </c>
      <c r="C88" s="35">
        <v>435029.76000000001</v>
      </c>
      <c r="D88" s="36">
        <v>238770</v>
      </c>
      <c r="E88" s="26">
        <v>693430</v>
      </c>
      <c r="F88" s="26">
        <v>601560</v>
      </c>
      <c r="G88" s="26">
        <v>601560</v>
      </c>
    </row>
    <row r="89" spans="1:7" x14ac:dyDescent="0.25">
      <c r="A89" s="37" t="s">
        <v>38</v>
      </c>
      <c r="B89" s="38" t="s">
        <v>39</v>
      </c>
      <c r="C89" s="53">
        <f>C90</f>
        <v>3602813.7</v>
      </c>
      <c r="D89" s="54">
        <f>D90</f>
        <v>25260376</v>
      </c>
      <c r="E89" s="54">
        <f t="shared" ref="E89:G89" si="30">E90</f>
        <v>46719622</v>
      </c>
      <c r="F89" s="54">
        <f t="shared" si="30"/>
        <v>0</v>
      </c>
      <c r="G89" s="54">
        <f t="shared" si="30"/>
        <v>0</v>
      </c>
    </row>
    <row r="90" spans="1:7" x14ac:dyDescent="0.25">
      <c r="A90" s="19">
        <v>581</v>
      </c>
      <c r="B90" s="20" t="s">
        <v>56</v>
      </c>
      <c r="C90" s="30">
        <f>C91+C92+C93+C94</f>
        <v>3602813.7</v>
      </c>
      <c r="D90" s="23">
        <f>D91+D92+D93+D94</f>
        <v>25260376</v>
      </c>
      <c r="E90" s="23">
        <f t="shared" ref="E90:G90" si="31">E91+E92+E93+E94</f>
        <v>46719622</v>
      </c>
      <c r="F90" s="23">
        <f t="shared" si="31"/>
        <v>0</v>
      </c>
      <c r="G90" s="23">
        <f t="shared" si="31"/>
        <v>0</v>
      </c>
    </row>
    <row r="91" spans="1:7" x14ac:dyDescent="0.25">
      <c r="A91" s="24">
        <v>31</v>
      </c>
      <c r="B91" s="6" t="s">
        <v>12</v>
      </c>
      <c r="C91" s="29">
        <v>1204798.1299999999</v>
      </c>
      <c r="D91" s="26">
        <v>1371230</v>
      </c>
      <c r="E91" s="26">
        <v>676566</v>
      </c>
      <c r="F91" s="26">
        <v>0</v>
      </c>
      <c r="G91" s="26">
        <v>0</v>
      </c>
    </row>
    <row r="92" spans="1:7" x14ac:dyDescent="0.25">
      <c r="A92" s="24">
        <v>32</v>
      </c>
      <c r="B92" s="6" t="s">
        <v>13</v>
      </c>
      <c r="C92" s="29">
        <v>1737110.56</v>
      </c>
      <c r="D92" s="26">
        <v>10527941</v>
      </c>
      <c r="E92" s="26">
        <v>7233118</v>
      </c>
      <c r="F92" s="26">
        <v>0</v>
      </c>
      <c r="G92" s="26">
        <v>0</v>
      </c>
    </row>
    <row r="93" spans="1:7" x14ac:dyDescent="0.25">
      <c r="A93" s="24">
        <v>41</v>
      </c>
      <c r="B93" s="6" t="s">
        <v>35</v>
      </c>
      <c r="C93" s="29">
        <v>5647.5</v>
      </c>
      <c r="D93" s="26">
        <v>10000</v>
      </c>
      <c r="E93" s="26">
        <v>0</v>
      </c>
      <c r="F93" s="26">
        <v>0</v>
      </c>
      <c r="G93" s="26">
        <v>0</v>
      </c>
    </row>
    <row r="94" spans="1:7" x14ac:dyDescent="0.25">
      <c r="A94" s="24">
        <v>42</v>
      </c>
      <c r="B94" s="6" t="s">
        <v>17</v>
      </c>
      <c r="C94" s="29">
        <v>655257.51</v>
      </c>
      <c r="D94" s="26">
        <v>13351205</v>
      </c>
      <c r="E94" s="26">
        <v>38809938</v>
      </c>
      <c r="F94" s="26">
        <v>0</v>
      </c>
      <c r="G94" s="26">
        <v>0</v>
      </c>
    </row>
    <row r="95" spans="1:7" x14ac:dyDescent="0.25">
      <c r="A95" s="15" t="s">
        <v>40</v>
      </c>
      <c r="B95" s="38" t="s">
        <v>41</v>
      </c>
      <c r="C95" s="53">
        <f>C96+C103+C110+C117</f>
        <v>1326923.7999999998</v>
      </c>
      <c r="D95" s="53">
        <f>D96+D103+D110+D117</f>
        <v>1676548</v>
      </c>
      <c r="E95" s="53">
        <f t="shared" ref="E95:G95" si="32">E96+E103+E110+E117</f>
        <v>1352570</v>
      </c>
      <c r="F95" s="53">
        <f t="shared" si="32"/>
        <v>0</v>
      </c>
      <c r="G95" s="53">
        <f t="shared" si="32"/>
        <v>0</v>
      </c>
    </row>
    <row r="96" spans="1:7" x14ac:dyDescent="0.25">
      <c r="A96" s="40">
        <v>51</v>
      </c>
      <c r="B96" s="20" t="s">
        <v>50</v>
      </c>
      <c r="C96" s="23">
        <f>C97+C98+C99+C100+C101+C102</f>
        <v>1183320.92</v>
      </c>
      <c r="D96" s="23">
        <f>D97+D98+D99+D100+D101+D102</f>
        <v>179306</v>
      </c>
      <c r="E96" s="23">
        <f t="shared" ref="E96:G96" si="33">E97+E98+E99+E100+E101+E102</f>
        <v>0</v>
      </c>
      <c r="F96" s="23">
        <f t="shared" si="33"/>
        <v>0</v>
      </c>
      <c r="G96" s="23">
        <f t="shared" si="33"/>
        <v>0</v>
      </c>
    </row>
    <row r="97" spans="1:7" x14ac:dyDescent="0.25">
      <c r="A97" s="24">
        <v>31</v>
      </c>
      <c r="B97" s="6" t="s">
        <v>12</v>
      </c>
      <c r="C97" s="29">
        <v>125159.45</v>
      </c>
      <c r="D97" s="26">
        <v>47070</v>
      </c>
      <c r="E97" s="26">
        <v>0</v>
      </c>
      <c r="F97" s="26">
        <v>0</v>
      </c>
      <c r="G97" s="26">
        <v>0</v>
      </c>
    </row>
    <row r="98" spans="1:7" x14ac:dyDescent="0.25">
      <c r="A98" s="44">
        <v>32</v>
      </c>
      <c r="B98" s="6" t="s">
        <v>13</v>
      </c>
      <c r="C98" s="29">
        <v>18443.12</v>
      </c>
      <c r="D98" s="26">
        <v>52866</v>
      </c>
      <c r="E98" s="26">
        <v>0</v>
      </c>
      <c r="F98" s="26">
        <v>0</v>
      </c>
      <c r="G98" s="26">
        <v>0</v>
      </c>
    </row>
    <row r="99" spans="1:7" x14ac:dyDescent="0.25">
      <c r="A99" s="28">
        <v>36</v>
      </c>
      <c r="B99" s="6" t="s">
        <v>30</v>
      </c>
      <c r="C99" s="29">
        <v>837999.94</v>
      </c>
      <c r="D99" s="26">
        <v>0</v>
      </c>
      <c r="E99" s="26">
        <v>0</v>
      </c>
      <c r="F99" s="26">
        <v>0</v>
      </c>
      <c r="G99" s="26">
        <v>0</v>
      </c>
    </row>
    <row r="100" spans="1:7" x14ac:dyDescent="0.25">
      <c r="A100" s="24">
        <v>38</v>
      </c>
      <c r="B100" s="6" t="s">
        <v>16</v>
      </c>
      <c r="C100" s="29">
        <v>201718.41</v>
      </c>
      <c r="D100" s="26">
        <v>0</v>
      </c>
      <c r="E100" s="26">
        <v>0</v>
      </c>
      <c r="F100" s="26">
        <v>0</v>
      </c>
      <c r="G100" s="26">
        <v>0</v>
      </c>
    </row>
    <row r="101" spans="1:7" x14ac:dyDescent="0.25">
      <c r="A101" s="24">
        <v>41</v>
      </c>
      <c r="B101" s="6" t="s">
        <v>35</v>
      </c>
      <c r="C101" s="29">
        <v>0</v>
      </c>
      <c r="D101" s="26">
        <v>1870</v>
      </c>
      <c r="E101" s="26">
        <v>0</v>
      </c>
      <c r="F101" s="26">
        <v>0</v>
      </c>
      <c r="G101" s="26">
        <v>0</v>
      </c>
    </row>
    <row r="102" spans="1:7" x14ac:dyDescent="0.25">
      <c r="A102" s="24">
        <v>42</v>
      </c>
      <c r="B102" s="6" t="s">
        <v>17</v>
      </c>
      <c r="C102" s="29">
        <v>0</v>
      </c>
      <c r="D102" s="26">
        <v>77500</v>
      </c>
      <c r="E102" s="26">
        <v>0</v>
      </c>
      <c r="F102" s="26">
        <v>0</v>
      </c>
      <c r="G102" s="26">
        <v>0</v>
      </c>
    </row>
    <row r="103" spans="1:7" x14ac:dyDescent="0.25">
      <c r="A103" s="40">
        <v>510</v>
      </c>
      <c r="B103" s="20" t="s">
        <v>50</v>
      </c>
      <c r="C103" s="30">
        <f>SUM(C104:C109)</f>
        <v>0</v>
      </c>
      <c r="D103" s="23">
        <f t="shared" ref="D103:G103" si="34">SUM(D104:D109)</f>
        <v>0</v>
      </c>
      <c r="E103" s="23">
        <f t="shared" si="34"/>
        <v>676285</v>
      </c>
      <c r="F103" s="23">
        <f t="shared" si="34"/>
        <v>0</v>
      </c>
      <c r="G103" s="23">
        <f t="shared" si="34"/>
        <v>0</v>
      </c>
    </row>
    <row r="104" spans="1:7" x14ac:dyDescent="0.25">
      <c r="A104" s="24">
        <v>31</v>
      </c>
      <c r="B104" s="6" t="s">
        <v>12</v>
      </c>
      <c r="C104" s="29">
        <v>0</v>
      </c>
      <c r="D104" s="26">
        <v>0</v>
      </c>
      <c r="E104" s="26">
        <v>68382</v>
      </c>
      <c r="F104" s="26">
        <v>0</v>
      </c>
      <c r="G104" s="26">
        <v>0</v>
      </c>
    </row>
    <row r="105" spans="1:7" x14ac:dyDescent="0.25">
      <c r="A105" s="44">
        <v>32</v>
      </c>
      <c r="B105" s="6" t="s">
        <v>13</v>
      </c>
      <c r="C105" s="29">
        <v>0</v>
      </c>
      <c r="D105" s="26">
        <v>0</v>
      </c>
      <c r="E105" s="26">
        <v>70890</v>
      </c>
      <c r="F105" s="26">
        <v>0</v>
      </c>
      <c r="G105" s="26">
        <v>0</v>
      </c>
    </row>
    <row r="106" spans="1:7" x14ac:dyDescent="0.25">
      <c r="A106" s="28">
        <v>36</v>
      </c>
      <c r="B106" s="6" t="s">
        <v>30</v>
      </c>
      <c r="C106" s="29">
        <v>0</v>
      </c>
      <c r="D106" s="26">
        <v>0</v>
      </c>
      <c r="E106" s="26">
        <v>335200</v>
      </c>
      <c r="F106" s="26">
        <v>0</v>
      </c>
      <c r="G106" s="26">
        <v>0</v>
      </c>
    </row>
    <row r="107" spans="1:7" x14ac:dyDescent="0.25">
      <c r="A107" s="24">
        <v>38</v>
      </c>
      <c r="B107" s="6" t="s">
        <v>16</v>
      </c>
      <c r="C107" s="29">
        <v>0</v>
      </c>
      <c r="D107" s="26">
        <v>0</v>
      </c>
      <c r="E107" s="26">
        <v>80688</v>
      </c>
      <c r="F107" s="26">
        <v>0</v>
      </c>
      <c r="G107" s="26">
        <v>0</v>
      </c>
    </row>
    <row r="108" spans="1:7" x14ac:dyDescent="0.25">
      <c r="A108" s="24">
        <v>41</v>
      </c>
      <c r="B108" s="6" t="s">
        <v>35</v>
      </c>
      <c r="C108" s="29">
        <v>0</v>
      </c>
      <c r="D108" s="26">
        <v>0</v>
      </c>
      <c r="E108" s="26">
        <v>1000</v>
      </c>
      <c r="F108" s="26">
        <v>0</v>
      </c>
      <c r="G108" s="26">
        <v>0</v>
      </c>
    </row>
    <row r="109" spans="1:7" x14ac:dyDescent="0.25">
      <c r="A109" s="24">
        <v>42</v>
      </c>
      <c r="B109" s="6" t="s">
        <v>17</v>
      </c>
      <c r="C109" s="29">
        <v>0</v>
      </c>
      <c r="D109" s="26">
        <v>0</v>
      </c>
      <c r="E109" s="26">
        <v>120125</v>
      </c>
      <c r="F109" s="26">
        <v>0</v>
      </c>
      <c r="G109" s="26">
        <v>0</v>
      </c>
    </row>
    <row r="110" spans="1:7" x14ac:dyDescent="0.25">
      <c r="A110" s="19">
        <v>581</v>
      </c>
      <c r="B110" s="20" t="s">
        <v>56</v>
      </c>
      <c r="C110" s="30">
        <f>C111+C112+C114+C115+C116+C113</f>
        <v>143602.88</v>
      </c>
      <c r="D110" s="23">
        <f>D111+D112+D114+D115+D116+D113</f>
        <v>1358052</v>
      </c>
      <c r="E110" s="23">
        <f t="shared" ref="E110:G110" si="35">E111+E112+E114+E115+E116+E113</f>
        <v>676285</v>
      </c>
      <c r="F110" s="23">
        <f t="shared" si="35"/>
        <v>0</v>
      </c>
      <c r="G110" s="23">
        <f t="shared" si="35"/>
        <v>0</v>
      </c>
    </row>
    <row r="111" spans="1:7" x14ac:dyDescent="0.25">
      <c r="A111" s="24">
        <v>31</v>
      </c>
      <c r="B111" s="6" t="s">
        <v>12</v>
      </c>
      <c r="C111" s="29">
        <v>125159.74</v>
      </c>
      <c r="D111" s="26">
        <v>102420</v>
      </c>
      <c r="E111" s="26">
        <v>68382</v>
      </c>
      <c r="F111" s="26">
        <v>0</v>
      </c>
      <c r="G111" s="26">
        <v>0</v>
      </c>
    </row>
    <row r="112" spans="1:7" x14ac:dyDescent="0.25">
      <c r="A112" s="24">
        <v>32</v>
      </c>
      <c r="B112" s="6" t="s">
        <v>13</v>
      </c>
      <c r="C112" s="29">
        <v>18443.14</v>
      </c>
      <c r="D112" s="26">
        <v>132160</v>
      </c>
      <c r="E112" s="26">
        <v>70890</v>
      </c>
      <c r="F112" s="26">
        <v>0</v>
      </c>
      <c r="G112" s="26">
        <v>0</v>
      </c>
    </row>
    <row r="113" spans="1:7" x14ac:dyDescent="0.25">
      <c r="A113" s="24">
        <v>36</v>
      </c>
      <c r="B113" s="6" t="s">
        <v>30</v>
      </c>
      <c r="C113" s="29">
        <v>0</v>
      </c>
      <c r="D113" s="26">
        <v>838002</v>
      </c>
      <c r="E113" s="26">
        <v>335200</v>
      </c>
      <c r="F113" s="26">
        <v>0</v>
      </c>
      <c r="G113" s="26">
        <v>0</v>
      </c>
    </row>
    <row r="114" spans="1:7" x14ac:dyDescent="0.25">
      <c r="A114" s="24">
        <v>38</v>
      </c>
      <c r="B114" s="6" t="s">
        <v>16</v>
      </c>
      <c r="C114" s="29">
        <v>0</v>
      </c>
      <c r="D114" s="26">
        <v>201720</v>
      </c>
      <c r="E114" s="26">
        <v>80688</v>
      </c>
      <c r="F114" s="26">
        <v>0</v>
      </c>
      <c r="G114" s="26">
        <v>0</v>
      </c>
    </row>
    <row r="115" spans="1:7" x14ac:dyDescent="0.25">
      <c r="A115" s="44">
        <v>41</v>
      </c>
      <c r="B115" s="6" t="s">
        <v>35</v>
      </c>
      <c r="C115" s="29">
        <v>0</v>
      </c>
      <c r="D115" s="26">
        <v>6250</v>
      </c>
      <c r="E115" s="26">
        <v>1000</v>
      </c>
      <c r="F115" s="26">
        <v>0</v>
      </c>
      <c r="G115" s="26">
        <v>0</v>
      </c>
    </row>
    <row r="116" spans="1:7" x14ac:dyDescent="0.25">
      <c r="A116" s="28">
        <v>42</v>
      </c>
      <c r="B116" s="6" t="s">
        <v>17</v>
      </c>
      <c r="C116" s="29">
        <v>0</v>
      </c>
      <c r="D116" s="26">
        <v>77500</v>
      </c>
      <c r="E116" s="26">
        <v>120125</v>
      </c>
      <c r="F116" s="26">
        <v>0</v>
      </c>
      <c r="G116" s="26">
        <v>0</v>
      </c>
    </row>
    <row r="117" spans="1:7" x14ac:dyDescent="0.25">
      <c r="A117" s="19">
        <v>559</v>
      </c>
      <c r="B117" s="20" t="s">
        <v>53</v>
      </c>
      <c r="C117" s="30">
        <f>SUM(C118:C121)</f>
        <v>0</v>
      </c>
      <c r="D117" s="23">
        <f>SUM(D118:D121)</f>
        <v>139190</v>
      </c>
      <c r="E117" s="23">
        <f>E118+E119+E121+E120</f>
        <v>0</v>
      </c>
      <c r="F117" s="23">
        <f t="shared" ref="F117:G117" si="36">F118+F119+F121+F120</f>
        <v>0</v>
      </c>
      <c r="G117" s="23">
        <f t="shared" si="36"/>
        <v>0</v>
      </c>
    </row>
    <row r="118" spans="1:7" x14ac:dyDescent="0.25">
      <c r="A118" s="24">
        <v>31</v>
      </c>
      <c r="B118" s="6" t="s">
        <v>12</v>
      </c>
      <c r="C118" s="29">
        <v>0</v>
      </c>
      <c r="D118" s="26">
        <v>55350</v>
      </c>
      <c r="E118" s="26">
        <v>0</v>
      </c>
      <c r="F118" s="26">
        <v>0</v>
      </c>
      <c r="G118" s="26">
        <v>0</v>
      </c>
    </row>
    <row r="119" spans="1:7" x14ac:dyDescent="0.25">
      <c r="A119" s="44">
        <v>32</v>
      </c>
      <c r="B119" s="6" t="s">
        <v>13</v>
      </c>
      <c r="C119" s="29">
        <v>0</v>
      </c>
      <c r="D119" s="26">
        <v>79460</v>
      </c>
      <c r="E119" s="26">
        <v>0</v>
      </c>
      <c r="F119" s="26">
        <v>0</v>
      </c>
      <c r="G119" s="26">
        <v>0</v>
      </c>
    </row>
    <row r="120" spans="1:7" x14ac:dyDescent="0.25">
      <c r="A120" s="24">
        <v>41</v>
      </c>
      <c r="B120" s="6" t="s">
        <v>35</v>
      </c>
      <c r="C120" s="29">
        <v>0</v>
      </c>
      <c r="D120" s="26">
        <v>4380</v>
      </c>
      <c r="E120" s="26">
        <v>0</v>
      </c>
      <c r="F120" s="26">
        <v>0</v>
      </c>
      <c r="G120" s="26">
        <v>0</v>
      </c>
    </row>
    <row r="121" spans="1:7" x14ac:dyDescent="0.25">
      <c r="A121" s="24">
        <v>42</v>
      </c>
      <c r="B121" s="6" t="s">
        <v>17</v>
      </c>
      <c r="C121" s="29">
        <v>0</v>
      </c>
      <c r="D121" s="26">
        <v>0</v>
      </c>
      <c r="E121" s="26">
        <v>0</v>
      </c>
      <c r="F121" s="26">
        <v>0</v>
      </c>
      <c r="G121" s="26">
        <v>0</v>
      </c>
    </row>
    <row r="122" spans="1:7" x14ac:dyDescent="0.25">
      <c r="A122" s="55" t="s">
        <v>42</v>
      </c>
      <c r="B122" s="38" t="s">
        <v>43</v>
      </c>
      <c r="C122" s="56">
        <f>C123+C127</f>
        <v>2361907.46</v>
      </c>
      <c r="D122" s="57">
        <f>D123+D127</f>
        <v>4319140</v>
      </c>
      <c r="E122" s="57">
        <f>E123+E127</f>
        <v>4414262</v>
      </c>
      <c r="F122" s="57">
        <f>F123+F127</f>
        <v>4339503</v>
      </c>
      <c r="G122" s="57">
        <f>G123+G127</f>
        <v>4664310</v>
      </c>
    </row>
    <row r="123" spans="1:7" x14ac:dyDescent="0.25">
      <c r="A123" s="19">
        <v>12</v>
      </c>
      <c r="B123" s="20" t="s">
        <v>4</v>
      </c>
      <c r="C123" s="30">
        <f>C125+C126+C124</f>
        <v>342507.1</v>
      </c>
      <c r="D123" s="23">
        <f t="shared" ref="D123:G123" si="37">D125+D126+D124</f>
        <v>668266</v>
      </c>
      <c r="E123" s="23">
        <f t="shared" si="37"/>
        <v>662130</v>
      </c>
      <c r="F123" s="23">
        <f t="shared" si="37"/>
        <v>650924</v>
      </c>
      <c r="G123" s="23">
        <f t="shared" si="37"/>
        <v>699648</v>
      </c>
    </row>
    <row r="124" spans="1:7" x14ac:dyDescent="0.25">
      <c r="A124" s="24">
        <v>31</v>
      </c>
      <c r="B124" s="6" t="s">
        <v>12</v>
      </c>
      <c r="C124" s="29">
        <v>0</v>
      </c>
      <c r="D124" s="26">
        <v>0</v>
      </c>
      <c r="E124" s="66">
        <v>937</v>
      </c>
      <c r="F124" s="66">
        <v>131</v>
      </c>
      <c r="G124" s="66">
        <v>0</v>
      </c>
    </row>
    <row r="125" spans="1:7" x14ac:dyDescent="0.25">
      <c r="A125" s="24">
        <v>32</v>
      </c>
      <c r="B125" s="6" t="s">
        <v>13</v>
      </c>
      <c r="C125" s="29">
        <v>294207.09999999998</v>
      </c>
      <c r="D125" s="26">
        <v>565836</v>
      </c>
      <c r="E125" s="66">
        <v>566763</v>
      </c>
      <c r="F125" s="66">
        <v>585758</v>
      </c>
      <c r="G125" s="66">
        <v>634613</v>
      </c>
    </row>
    <row r="126" spans="1:7" x14ac:dyDescent="0.25">
      <c r="A126" s="24">
        <v>42</v>
      </c>
      <c r="B126" s="6" t="s">
        <v>17</v>
      </c>
      <c r="C126" s="29">
        <v>48300</v>
      </c>
      <c r="D126" s="26">
        <v>102430</v>
      </c>
      <c r="E126" s="66">
        <v>94430</v>
      </c>
      <c r="F126" s="66">
        <v>65035</v>
      </c>
      <c r="G126" s="66">
        <v>65035</v>
      </c>
    </row>
    <row r="127" spans="1:7" x14ac:dyDescent="0.25">
      <c r="A127" s="19">
        <v>561</v>
      </c>
      <c r="B127" s="20" t="s">
        <v>55</v>
      </c>
      <c r="C127" s="30">
        <f>C128+C129+C130+C131+C132</f>
        <v>2019400.3599999999</v>
      </c>
      <c r="D127" s="23">
        <f>D128+D129+D130+D131+D132</f>
        <v>3650874</v>
      </c>
      <c r="E127" s="23">
        <f t="shared" ref="E127:G127" si="38">E128+E129+E130+E131+E132</f>
        <v>3752132</v>
      </c>
      <c r="F127" s="23">
        <f t="shared" si="38"/>
        <v>3688579</v>
      </c>
      <c r="G127" s="23">
        <f t="shared" si="38"/>
        <v>3964662</v>
      </c>
    </row>
    <row r="128" spans="1:7" x14ac:dyDescent="0.25">
      <c r="A128" s="24">
        <v>31</v>
      </c>
      <c r="B128" s="6" t="s">
        <v>12</v>
      </c>
      <c r="C128" s="29">
        <v>764766.47</v>
      </c>
      <c r="D128" s="26">
        <v>756865</v>
      </c>
      <c r="E128" s="66">
        <v>864285</v>
      </c>
      <c r="F128" s="66">
        <v>764719</v>
      </c>
      <c r="G128" s="66">
        <v>705264</v>
      </c>
    </row>
    <row r="129" spans="1:9" x14ac:dyDescent="0.25">
      <c r="A129" s="24">
        <v>32</v>
      </c>
      <c r="B129" s="6" t="s">
        <v>13</v>
      </c>
      <c r="C129" s="29">
        <v>634612.52</v>
      </c>
      <c r="D129" s="26">
        <v>1688725</v>
      </c>
      <c r="E129" s="66">
        <v>2023820</v>
      </c>
      <c r="F129" s="66">
        <v>1792527</v>
      </c>
      <c r="G129" s="66">
        <v>1860367</v>
      </c>
    </row>
    <row r="130" spans="1:9" x14ac:dyDescent="0.25">
      <c r="A130" s="34">
        <v>38</v>
      </c>
      <c r="B130" s="8" t="s">
        <v>16</v>
      </c>
      <c r="C130" s="35">
        <v>129456.37</v>
      </c>
      <c r="D130" s="36">
        <v>208870</v>
      </c>
      <c r="E130" s="66">
        <v>216490</v>
      </c>
      <c r="F130" s="66">
        <v>216490</v>
      </c>
      <c r="G130" s="66">
        <v>217080</v>
      </c>
    </row>
    <row r="131" spans="1:9" x14ac:dyDescent="0.25">
      <c r="A131" s="28">
        <v>41</v>
      </c>
      <c r="B131" s="10" t="s">
        <v>35</v>
      </c>
      <c r="C131" s="29">
        <v>0</v>
      </c>
      <c r="D131" s="26">
        <v>8612</v>
      </c>
      <c r="E131" s="66">
        <v>0</v>
      </c>
      <c r="F131" s="66">
        <v>0</v>
      </c>
      <c r="G131" s="66">
        <v>0</v>
      </c>
    </row>
    <row r="132" spans="1:9" x14ac:dyDescent="0.25">
      <c r="A132" s="28">
        <v>42</v>
      </c>
      <c r="B132" s="10" t="s">
        <v>17</v>
      </c>
      <c r="C132" s="29">
        <v>490565</v>
      </c>
      <c r="D132" s="26">
        <v>987802</v>
      </c>
      <c r="E132" s="66">
        <v>647537</v>
      </c>
      <c r="F132" s="66">
        <v>914843</v>
      </c>
      <c r="G132" s="66">
        <v>1181951</v>
      </c>
    </row>
    <row r="133" spans="1:9" x14ac:dyDescent="0.25">
      <c r="A133" s="37" t="s">
        <v>44</v>
      </c>
      <c r="B133" s="38" t="s">
        <v>45</v>
      </c>
      <c r="C133" s="58">
        <f>C134+C139+C144</f>
        <v>0</v>
      </c>
      <c r="D133" s="58">
        <f t="shared" ref="D133:G133" si="39">D134+D139+D144</f>
        <v>497593</v>
      </c>
      <c r="E133" s="58">
        <f t="shared" si="39"/>
        <v>2535242</v>
      </c>
      <c r="F133" s="58">
        <f t="shared" si="39"/>
        <v>2968238</v>
      </c>
      <c r="G133" s="58">
        <f t="shared" si="39"/>
        <v>1835050</v>
      </c>
    </row>
    <row r="134" spans="1:9" x14ac:dyDescent="0.25">
      <c r="A134" s="50">
        <v>12</v>
      </c>
      <c r="B134" s="59" t="s">
        <v>4</v>
      </c>
      <c r="C134" s="30">
        <f>C135+C136+C137+C138</f>
        <v>0</v>
      </c>
      <c r="D134" s="23">
        <f t="shared" ref="D134:G134" si="40">D135+D136+D137+D138</f>
        <v>248683</v>
      </c>
      <c r="E134" s="23">
        <f t="shared" si="40"/>
        <v>1267621</v>
      </c>
      <c r="F134" s="23">
        <f t="shared" si="40"/>
        <v>1484119</v>
      </c>
      <c r="G134" s="23">
        <f t="shared" si="40"/>
        <v>917525</v>
      </c>
    </row>
    <row r="135" spans="1:9" x14ac:dyDescent="0.25">
      <c r="A135" s="24">
        <v>31</v>
      </c>
      <c r="B135" s="6" t="s">
        <v>12</v>
      </c>
      <c r="C135" s="29">
        <v>0</v>
      </c>
      <c r="D135" s="26">
        <v>45203</v>
      </c>
      <c r="E135" s="66">
        <v>112402</v>
      </c>
      <c r="F135" s="66">
        <v>112402</v>
      </c>
      <c r="G135" s="66">
        <v>112402</v>
      </c>
    </row>
    <row r="136" spans="1:9" x14ac:dyDescent="0.25">
      <c r="A136" s="24">
        <v>32</v>
      </c>
      <c r="B136" s="6" t="s">
        <v>13</v>
      </c>
      <c r="C136" s="29">
        <v>0</v>
      </c>
      <c r="D136" s="26">
        <v>193480</v>
      </c>
      <c r="E136" s="66">
        <v>462719</v>
      </c>
      <c r="F136" s="66">
        <v>581217</v>
      </c>
      <c r="G136" s="66">
        <v>310123</v>
      </c>
    </row>
    <row r="137" spans="1:9" x14ac:dyDescent="0.25">
      <c r="A137" s="24">
        <v>38</v>
      </c>
      <c r="B137" s="6" t="s">
        <v>16</v>
      </c>
      <c r="C137" s="29">
        <v>0</v>
      </c>
      <c r="D137" s="26">
        <v>0</v>
      </c>
      <c r="E137" s="66">
        <v>689500</v>
      </c>
      <c r="F137" s="66">
        <v>788000</v>
      </c>
      <c r="G137" s="66">
        <v>492500</v>
      </c>
    </row>
    <row r="138" spans="1:9" x14ac:dyDescent="0.25">
      <c r="A138" s="28">
        <v>42</v>
      </c>
      <c r="B138" s="6" t="s">
        <v>17</v>
      </c>
      <c r="C138" s="29">
        <v>0</v>
      </c>
      <c r="D138" s="26">
        <v>10000</v>
      </c>
      <c r="E138" s="66">
        <v>3000</v>
      </c>
      <c r="F138" s="66">
        <v>2500</v>
      </c>
      <c r="G138" s="66">
        <v>2500</v>
      </c>
    </row>
    <row r="139" spans="1:9" x14ac:dyDescent="0.25">
      <c r="A139" s="50">
        <v>51</v>
      </c>
      <c r="B139" s="20" t="s">
        <v>50</v>
      </c>
      <c r="C139" s="30">
        <f>SUM(C140:C143)</f>
        <v>0</v>
      </c>
      <c r="D139" s="23">
        <f t="shared" ref="D139:G139" si="41">SUM(D140:D143)</f>
        <v>248910</v>
      </c>
      <c r="E139" s="23">
        <f t="shared" si="41"/>
        <v>0</v>
      </c>
      <c r="F139" s="23">
        <f t="shared" si="41"/>
        <v>0</v>
      </c>
      <c r="G139" s="23">
        <f t="shared" si="41"/>
        <v>0</v>
      </c>
      <c r="I139" s="68"/>
    </row>
    <row r="140" spans="1:9" x14ac:dyDescent="0.25">
      <c r="A140" s="24">
        <v>31</v>
      </c>
      <c r="B140" s="6" t="s">
        <v>12</v>
      </c>
      <c r="C140" s="29">
        <v>0</v>
      </c>
      <c r="D140" s="26">
        <v>45430</v>
      </c>
      <c r="E140" s="66">
        <v>0</v>
      </c>
      <c r="F140" s="66">
        <v>0</v>
      </c>
      <c r="G140" s="66">
        <v>0</v>
      </c>
    </row>
    <row r="141" spans="1:9" x14ac:dyDescent="0.25">
      <c r="A141" s="24">
        <v>32</v>
      </c>
      <c r="B141" s="6" t="s">
        <v>13</v>
      </c>
      <c r="C141" s="29">
        <v>0</v>
      </c>
      <c r="D141" s="26">
        <v>193480</v>
      </c>
      <c r="E141" s="66">
        <v>0</v>
      </c>
      <c r="F141" s="66">
        <v>0</v>
      </c>
      <c r="G141" s="66">
        <v>0</v>
      </c>
    </row>
    <row r="142" spans="1:9" x14ac:dyDescent="0.25">
      <c r="A142" s="24">
        <v>38</v>
      </c>
      <c r="B142" s="6" t="s">
        <v>16</v>
      </c>
      <c r="C142" s="29">
        <v>0</v>
      </c>
      <c r="D142" s="26">
        <v>0</v>
      </c>
      <c r="E142" s="66">
        <v>0</v>
      </c>
      <c r="F142" s="66">
        <v>0</v>
      </c>
      <c r="G142" s="66">
        <v>0</v>
      </c>
    </row>
    <row r="143" spans="1:9" x14ac:dyDescent="0.25">
      <c r="A143" s="28">
        <v>42</v>
      </c>
      <c r="B143" s="6" t="s">
        <v>17</v>
      </c>
      <c r="C143" s="29">
        <v>0</v>
      </c>
      <c r="D143" s="26">
        <v>10000</v>
      </c>
      <c r="E143" s="66">
        <v>0</v>
      </c>
      <c r="F143" s="66">
        <v>0</v>
      </c>
      <c r="G143" s="66">
        <v>0</v>
      </c>
    </row>
    <row r="144" spans="1:9" x14ac:dyDescent="0.25">
      <c r="A144" s="50">
        <v>510</v>
      </c>
      <c r="B144" s="20" t="s">
        <v>50</v>
      </c>
      <c r="C144" s="30">
        <f>SUM(C145:C148)</f>
        <v>0</v>
      </c>
      <c r="D144" s="23">
        <f t="shared" ref="D144:G144" si="42">SUM(D145:D148)</f>
        <v>0</v>
      </c>
      <c r="E144" s="23">
        <f t="shared" si="42"/>
        <v>1267621</v>
      </c>
      <c r="F144" s="23">
        <f t="shared" si="42"/>
        <v>1484119</v>
      </c>
      <c r="G144" s="23">
        <f t="shared" si="42"/>
        <v>917525</v>
      </c>
      <c r="I144" s="68"/>
    </row>
    <row r="145" spans="1:9" x14ac:dyDescent="0.25">
      <c r="A145" s="24">
        <v>31</v>
      </c>
      <c r="B145" s="6" t="s">
        <v>12</v>
      </c>
      <c r="C145" s="29">
        <v>0</v>
      </c>
      <c r="D145" s="26">
        <v>0</v>
      </c>
      <c r="E145" s="66">
        <v>112402</v>
      </c>
      <c r="F145" s="66">
        <v>112402</v>
      </c>
      <c r="G145" s="66">
        <v>112402</v>
      </c>
    </row>
    <row r="146" spans="1:9" x14ac:dyDescent="0.25">
      <c r="A146" s="24">
        <v>32</v>
      </c>
      <c r="B146" s="6" t="s">
        <v>13</v>
      </c>
      <c r="C146" s="29">
        <v>0</v>
      </c>
      <c r="D146" s="26">
        <v>0</v>
      </c>
      <c r="E146" s="66">
        <v>462719</v>
      </c>
      <c r="F146" s="66">
        <v>581217</v>
      </c>
      <c r="G146" s="66">
        <v>310123</v>
      </c>
    </row>
    <row r="147" spans="1:9" x14ac:dyDescent="0.25">
      <c r="A147" s="24">
        <v>38</v>
      </c>
      <c r="B147" s="6" t="s">
        <v>16</v>
      </c>
      <c r="C147" s="29">
        <v>0</v>
      </c>
      <c r="D147" s="26">
        <v>0</v>
      </c>
      <c r="E147" s="66">
        <v>689500</v>
      </c>
      <c r="F147" s="66">
        <v>788000</v>
      </c>
      <c r="G147" s="66">
        <v>492500</v>
      </c>
    </row>
    <row r="148" spans="1:9" x14ac:dyDescent="0.25">
      <c r="A148" s="28">
        <v>42</v>
      </c>
      <c r="B148" s="6" t="s">
        <v>17</v>
      </c>
      <c r="C148" s="29">
        <v>0</v>
      </c>
      <c r="D148" s="26">
        <v>0</v>
      </c>
      <c r="E148" s="66">
        <v>3000</v>
      </c>
      <c r="F148" s="66">
        <v>2500</v>
      </c>
      <c r="G148" s="66">
        <v>2500</v>
      </c>
    </row>
    <row r="149" spans="1:9" x14ac:dyDescent="0.25">
      <c r="A149" s="69"/>
      <c r="B149" s="70"/>
      <c r="C149" s="13">
        <f>C15+C34+C37+C40+C49+C52+C60+C70+C77+C81+C85+C89+C95+C122+C133</f>
        <v>29007759.830000002</v>
      </c>
      <c r="D149" s="14">
        <f t="shared" ref="D149:G149" si="43">D15+D34+D37+D40+D49+D52+D60+D70+D77+D81+D85+D89+D95+D122+D133</f>
        <v>53864168</v>
      </c>
      <c r="E149" s="14">
        <f t="shared" si="43"/>
        <v>86957658</v>
      </c>
      <c r="F149" s="14">
        <f t="shared" si="43"/>
        <v>35274387</v>
      </c>
      <c r="G149" s="14">
        <f t="shared" si="43"/>
        <v>33283706</v>
      </c>
    </row>
    <row r="150" spans="1:9" x14ac:dyDescent="0.25">
      <c r="I150" s="6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Zrinka Grizelj</dc:creator>
  <cp:lastModifiedBy>Zrinka Grizelj</cp:lastModifiedBy>
  <dcterms:created xsi:type="dcterms:W3CDTF">2025-10-16T08:41:56Z</dcterms:created>
  <dcterms:modified xsi:type="dcterms:W3CDTF">2025-12-09T14:35:34Z</dcterms:modified>
</cp:coreProperties>
</file>